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"/>
    </mc:Choice>
  </mc:AlternateContent>
  <bookViews>
    <workbookView xWindow="0" yWindow="0" windowWidth="0" windowHeight="0"/>
  </bookViews>
  <sheets>
    <sheet name="Rekapitulace stavby" sheetId="1" r:id="rId1"/>
    <sheet name="SO 100 - Cyklostezka" sheetId="2" r:id="rId2"/>
    <sheet name="SO 200 - Lávka přes Vinoř..." sheetId="3" r:id="rId3"/>
    <sheet name="SO 300 - Osvětlení cyklos..." sheetId="4" r:id="rId4"/>
    <sheet name="SO 500 - Ochrana VTL plyn..." sheetId="5" r:id="rId5"/>
    <sheet name="SO 600 - Ochrana vedení s..." sheetId="6" r:id="rId6"/>
    <sheet name="SO 800 - Sadovnické a kra..." sheetId="7" r:id="rId7"/>
    <sheet name="VON - VEDLEJŠÍ A OSTATNÍ 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Print_Titles" localSheetId="0">'Rekapitulace stavby'!$52:$52</definedName>
    <definedName name="_xlnm._FilterDatabase" localSheetId="1" hidden="1">'SO 100 - Cyklostezka'!$C$87:$K$253</definedName>
    <definedName name="_xlnm.Print_Area" localSheetId="1">'SO 100 - Cyklostezka'!$C$4:$J$39,'SO 100 - Cyklostezka'!$C$45:$J$69,'SO 100 - Cyklostezka'!$C$75:$K$253</definedName>
    <definedName name="_xlnm.Print_Titles" localSheetId="1">'SO 100 - Cyklostezka'!$87:$87</definedName>
    <definedName name="_xlnm._FilterDatabase" localSheetId="2" hidden="1">'SO 200 - Lávka přes Vinoř...'!$C$89:$K$225</definedName>
    <definedName name="_xlnm.Print_Area" localSheetId="2">'SO 200 - Lávka přes Vinoř...'!$C$4:$J$39,'SO 200 - Lávka přes Vinoř...'!$C$45:$J$71,'SO 200 - Lávka přes Vinoř...'!$C$77:$K$225</definedName>
    <definedName name="_xlnm.Print_Titles" localSheetId="2">'SO 200 - Lávka přes Vinoř...'!$89:$89</definedName>
    <definedName name="_xlnm._FilterDatabase" localSheetId="3" hidden="1">'SO 300 - Osvětlení cyklos...'!$C$92:$K$360</definedName>
    <definedName name="_xlnm.Print_Area" localSheetId="3">'SO 300 - Osvětlení cyklos...'!$C$4:$J$39,'SO 300 - Osvětlení cyklos...'!$C$45:$J$74,'SO 300 - Osvětlení cyklos...'!$C$80:$K$360</definedName>
    <definedName name="_xlnm.Print_Titles" localSheetId="3">'SO 300 - Osvětlení cyklos...'!$92:$92</definedName>
    <definedName name="_xlnm._FilterDatabase" localSheetId="4" hidden="1">'SO 500 - Ochrana VTL plyn...'!$C$87:$K$153</definedName>
    <definedName name="_xlnm.Print_Area" localSheetId="4">'SO 500 - Ochrana VTL plyn...'!$C$4:$J$39,'SO 500 - Ochrana VTL plyn...'!$C$45:$J$69,'SO 500 - Ochrana VTL plyn...'!$C$75:$K$153</definedName>
    <definedName name="_xlnm.Print_Titles" localSheetId="4">'SO 500 - Ochrana VTL plyn...'!$87:$87</definedName>
    <definedName name="_xlnm._FilterDatabase" localSheetId="5" hidden="1">'SO 600 - Ochrana vedení s...'!$C$82:$K$122</definedName>
    <definedName name="_xlnm.Print_Area" localSheetId="5">'SO 600 - Ochrana vedení s...'!$C$4:$J$39,'SO 600 - Ochrana vedení s...'!$C$45:$J$64,'SO 600 - Ochrana vedení s...'!$C$70:$K$122</definedName>
    <definedName name="_xlnm.Print_Titles" localSheetId="5">'SO 600 - Ochrana vedení s...'!$82:$82</definedName>
    <definedName name="_xlnm._FilterDatabase" localSheetId="6" hidden="1">'SO 800 - Sadovnické a kra...'!$C$81:$K$144</definedName>
    <definedName name="_xlnm.Print_Area" localSheetId="6">'SO 800 - Sadovnické a kra...'!$C$4:$J$39,'SO 800 - Sadovnické a kra...'!$C$45:$J$63,'SO 800 - Sadovnické a kra...'!$C$69:$K$144</definedName>
    <definedName name="_xlnm.Print_Titles" localSheetId="6">'SO 800 - Sadovnické a kra...'!$81:$81</definedName>
    <definedName name="_xlnm._FilterDatabase" localSheetId="7" hidden="1">'VON - VEDLEJŠÍ A OSTATNÍ ...'!$C$84:$K$112</definedName>
    <definedName name="_xlnm.Print_Area" localSheetId="7">'VON - VEDLEJŠÍ A OSTATNÍ ...'!$C$4:$J$39,'VON - VEDLEJŠÍ A OSTATNÍ ...'!$C$45:$J$66,'VON - VEDLEJŠÍ A OSTATNÍ ...'!$C$72:$K$112</definedName>
    <definedName name="_xlnm.Print_Titles" localSheetId="7">'VON - VEDLEJŠÍ A OSTATNÍ ...'!$84:$84</definedName>
    <definedName name="_xlnm.Print_Area" localSheetId="8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8" l="1" r="J37"/>
  <c r="J36"/>
  <c i="1" r="AY61"/>
  <c i="8" r="J35"/>
  <c i="1" r="AX61"/>
  <c i="8" r="BI112"/>
  <c r="BH112"/>
  <c r="BG112"/>
  <c r="BF112"/>
  <c r="T112"/>
  <c r="R112"/>
  <c r="P112"/>
  <c r="BI109"/>
  <c r="BH109"/>
  <c r="BG109"/>
  <c r="BF109"/>
  <c r="T109"/>
  <c r="R109"/>
  <c r="P109"/>
  <c r="BI107"/>
  <c r="BH107"/>
  <c r="BG107"/>
  <c r="BF107"/>
  <c r="T107"/>
  <c r="T106"/>
  <c r="R107"/>
  <c r="R106"/>
  <c r="P107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7"/>
  <c r="BH97"/>
  <c r="BG97"/>
  <c r="BF97"/>
  <c r="T97"/>
  <c r="R97"/>
  <c r="P97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F79"/>
  <c r="E77"/>
  <c r="F52"/>
  <c r="E50"/>
  <c r="J24"/>
  <c r="E24"/>
  <c r="J82"/>
  <c r="J23"/>
  <c r="J21"/>
  <c r="E21"/>
  <c r="J81"/>
  <c r="J20"/>
  <c r="J18"/>
  <c r="E18"/>
  <c r="F82"/>
  <c r="J17"/>
  <c r="J15"/>
  <c r="E15"/>
  <c r="F81"/>
  <c r="J14"/>
  <c r="J12"/>
  <c r="J52"/>
  <c r="E7"/>
  <c r="E48"/>
  <c i="7" r="J37"/>
  <c r="J36"/>
  <c i="1" r="AY60"/>
  <c i="7" r="J35"/>
  <c i="1" r="AX60"/>
  <c i="7"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1"/>
  <c r="BH111"/>
  <c r="BG111"/>
  <c r="BF111"/>
  <c r="T111"/>
  <c r="R111"/>
  <c r="P111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3"/>
  <c r="BH93"/>
  <c r="BG93"/>
  <c r="BF93"/>
  <c r="T93"/>
  <c r="R93"/>
  <c r="P93"/>
  <c r="BI89"/>
  <c r="BH89"/>
  <c r="BG89"/>
  <c r="BF89"/>
  <c r="T89"/>
  <c r="R89"/>
  <c r="P89"/>
  <c r="BI85"/>
  <c r="BH85"/>
  <c r="BG85"/>
  <c r="BF85"/>
  <c r="T85"/>
  <c r="R85"/>
  <c r="P85"/>
  <c r="F76"/>
  <c r="E74"/>
  <c r="F52"/>
  <c r="E50"/>
  <c r="J24"/>
  <c r="E24"/>
  <c r="J55"/>
  <c r="J23"/>
  <c r="J21"/>
  <c r="E21"/>
  <c r="J54"/>
  <c r="J20"/>
  <c r="J18"/>
  <c r="E18"/>
  <c r="F79"/>
  <c r="J17"/>
  <c r="J15"/>
  <c r="E15"/>
  <c r="F54"/>
  <c r="J14"/>
  <c r="J12"/>
  <c r="J76"/>
  <c r="E7"/>
  <c r="E72"/>
  <c i="6" r="J37"/>
  <c r="J36"/>
  <c i="1" r="AY59"/>
  <c i="6" r="J35"/>
  <c i="1" r="AX59"/>
  <c i="6" r="BI120"/>
  <c r="BH120"/>
  <c r="BG120"/>
  <c r="BF120"/>
  <c r="T120"/>
  <c r="R120"/>
  <c r="P120"/>
  <c r="BI117"/>
  <c r="BH117"/>
  <c r="BG117"/>
  <c r="BF117"/>
  <c r="T117"/>
  <c r="R117"/>
  <c r="P117"/>
  <c r="BI113"/>
  <c r="BH113"/>
  <c r="BG113"/>
  <c r="BF113"/>
  <c r="T113"/>
  <c r="R113"/>
  <c r="P113"/>
  <c r="BI112"/>
  <c r="BH112"/>
  <c r="BG112"/>
  <c r="BF112"/>
  <c r="T112"/>
  <c r="R112"/>
  <c r="P112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2"/>
  <c r="BH92"/>
  <c r="BG92"/>
  <c r="BF92"/>
  <c r="T92"/>
  <c r="R92"/>
  <c r="P92"/>
  <c r="BI89"/>
  <c r="BH89"/>
  <c r="BG89"/>
  <c r="BF89"/>
  <c r="T89"/>
  <c r="R89"/>
  <c r="P89"/>
  <c r="BI86"/>
  <c r="BH86"/>
  <c r="BG86"/>
  <c r="BF86"/>
  <c r="T86"/>
  <c r="R86"/>
  <c r="P86"/>
  <c r="F77"/>
  <c r="E75"/>
  <c r="F52"/>
  <c r="E50"/>
  <c r="J24"/>
  <c r="E24"/>
  <c r="J55"/>
  <c r="J23"/>
  <c r="J21"/>
  <c r="E21"/>
  <c r="J79"/>
  <c r="J20"/>
  <c r="J18"/>
  <c r="E18"/>
  <c r="F80"/>
  <c r="J17"/>
  <c r="J15"/>
  <c r="E15"/>
  <c r="F79"/>
  <c r="J14"/>
  <c r="J12"/>
  <c r="J77"/>
  <c r="E7"/>
  <c r="E48"/>
  <c i="5" r="J37"/>
  <c r="J36"/>
  <c i="1" r="AY58"/>
  <c i="5" r="J35"/>
  <c i="1" r="AX58"/>
  <c i="5"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6"/>
  <c r="BH146"/>
  <c r="BG146"/>
  <c r="BF146"/>
  <c r="T146"/>
  <c r="R146"/>
  <c r="P146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4"/>
  <c r="BH134"/>
  <c r="BG134"/>
  <c r="BF134"/>
  <c r="T134"/>
  <c r="R134"/>
  <c r="P134"/>
  <c r="BI133"/>
  <c r="BH133"/>
  <c r="BG133"/>
  <c r="BF133"/>
  <c r="T133"/>
  <c r="R133"/>
  <c r="P133"/>
  <c r="BI126"/>
  <c r="BH126"/>
  <c r="BG126"/>
  <c r="BF126"/>
  <c r="T126"/>
  <c r="R126"/>
  <c r="P126"/>
  <c r="BI122"/>
  <c r="BH122"/>
  <c r="BG122"/>
  <c r="BF122"/>
  <c r="T122"/>
  <c r="R122"/>
  <c r="P122"/>
  <c r="BI119"/>
  <c r="BH119"/>
  <c r="BG119"/>
  <c r="BF119"/>
  <c r="T119"/>
  <c r="R119"/>
  <c r="P119"/>
  <c r="BI113"/>
  <c r="BH113"/>
  <c r="BG113"/>
  <c r="BF113"/>
  <c r="T113"/>
  <c r="T112"/>
  <c r="R113"/>
  <c r="R112"/>
  <c r="P113"/>
  <c r="P112"/>
  <c r="BI111"/>
  <c r="BH111"/>
  <c r="BG111"/>
  <c r="BF111"/>
  <c r="T111"/>
  <c r="R111"/>
  <c r="P111"/>
  <c r="BI110"/>
  <c r="BH110"/>
  <c r="BG110"/>
  <c r="BF110"/>
  <c r="T110"/>
  <c r="R110"/>
  <c r="P110"/>
  <c r="BI106"/>
  <c r="BH106"/>
  <c r="BG106"/>
  <c r="BF106"/>
  <c r="T106"/>
  <c r="R106"/>
  <c r="P106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6"/>
  <c r="BH96"/>
  <c r="BG96"/>
  <c r="BF96"/>
  <c r="T96"/>
  <c r="R96"/>
  <c r="P96"/>
  <c r="BI91"/>
  <c r="BH91"/>
  <c r="BG91"/>
  <c r="BF91"/>
  <c r="T91"/>
  <c r="R91"/>
  <c r="P91"/>
  <c r="F82"/>
  <c r="E80"/>
  <c r="F52"/>
  <c r="E50"/>
  <c r="J24"/>
  <c r="E24"/>
  <c r="J85"/>
  <c r="J23"/>
  <c r="J21"/>
  <c r="E21"/>
  <c r="J54"/>
  <c r="J20"/>
  <c r="J18"/>
  <c r="E18"/>
  <c r="F55"/>
  <c r="J17"/>
  <c r="J15"/>
  <c r="E15"/>
  <c r="F54"/>
  <c r="J14"/>
  <c r="J12"/>
  <c r="J82"/>
  <c r="E7"/>
  <c r="E78"/>
  <c i="4" r="J37"/>
  <c r="J36"/>
  <c i="1" r="AY57"/>
  <c i="4" r="J35"/>
  <c i="1" r="AX57"/>
  <c i="4"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1"/>
  <c r="BH351"/>
  <c r="BG351"/>
  <c r="BF351"/>
  <c r="T351"/>
  <c r="R351"/>
  <c r="P351"/>
  <c r="BI347"/>
  <c r="BH347"/>
  <c r="BG347"/>
  <c r="BF347"/>
  <c r="T347"/>
  <c r="R347"/>
  <c r="P347"/>
  <c r="BI346"/>
  <c r="BH346"/>
  <c r="BG346"/>
  <c r="BF346"/>
  <c r="T346"/>
  <c r="R346"/>
  <c r="P346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7"/>
  <c r="BH337"/>
  <c r="BG337"/>
  <c r="BF337"/>
  <c r="T337"/>
  <c r="R337"/>
  <c r="P337"/>
  <c r="BI336"/>
  <c r="BH336"/>
  <c r="BG336"/>
  <c r="BF336"/>
  <c r="T336"/>
  <c r="R336"/>
  <c r="P336"/>
  <c r="BI332"/>
  <c r="BH332"/>
  <c r="BG332"/>
  <c r="BF332"/>
  <c r="T332"/>
  <c r="R332"/>
  <c r="P332"/>
  <c r="BI331"/>
  <c r="BH331"/>
  <c r="BG331"/>
  <c r="BF331"/>
  <c r="T331"/>
  <c r="R331"/>
  <c r="P331"/>
  <c r="BI328"/>
  <c r="BH328"/>
  <c r="BG328"/>
  <c r="BF328"/>
  <c r="T328"/>
  <c r="R328"/>
  <c r="P328"/>
  <c r="BI325"/>
  <c r="BH325"/>
  <c r="BG325"/>
  <c r="BF325"/>
  <c r="T325"/>
  <c r="R325"/>
  <c r="P325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301"/>
  <c r="BH301"/>
  <c r="BG301"/>
  <c r="BF301"/>
  <c r="T301"/>
  <c r="R301"/>
  <c r="P301"/>
  <c r="BI300"/>
  <c r="BH300"/>
  <c r="BG300"/>
  <c r="BF300"/>
  <c r="T300"/>
  <c r="R300"/>
  <c r="P300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0"/>
  <c r="BH280"/>
  <c r="BG280"/>
  <c r="BF280"/>
  <c r="T280"/>
  <c r="R280"/>
  <c r="P280"/>
  <c r="BI279"/>
  <c r="BH279"/>
  <c r="BG279"/>
  <c r="BF279"/>
  <c r="T279"/>
  <c r="R279"/>
  <c r="P279"/>
  <c r="BI276"/>
  <c r="BH276"/>
  <c r="BG276"/>
  <c r="BF276"/>
  <c r="T276"/>
  <c r="R276"/>
  <c r="P276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4"/>
  <c r="BH254"/>
  <c r="BG254"/>
  <c r="BF254"/>
  <c r="T254"/>
  <c r="R254"/>
  <c r="P254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6"/>
  <c r="BH216"/>
  <c r="BG216"/>
  <c r="BF216"/>
  <c r="T216"/>
  <c r="R216"/>
  <c r="P216"/>
  <c r="BI214"/>
  <c r="BH214"/>
  <c r="BG214"/>
  <c r="BF214"/>
  <c r="T214"/>
  <c r="R214"/>
  <c r="P214"/>
  <c r="BI211"/>
  <c r="BH211"/>
  <c r="BG211"/>
  <c r="BF211"/>
  <c r="T211"/>
  <c r="R211"/>
  <c r="P211"/>
  <c r="BI207"/>
  <c r="BH207"/>
  <c r="BG207"/>
  <c r="BF207"/>
  <c r="T207"/>
  <c r="R207"/>
  <c r="P207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196"/>
  <c r="BH196"/>
  <c r="BG196"/>
  <c r="BF196"/>
  <c r="T196"/>
  <c r="R196"/>
  <c r="P196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2"/>
  <c r="BH162"/>
  <c r="BG162"/>
  <c r="BF162"/>
  <c r="T162"/>
  <c r="R162"/>
  <c r="P162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4"/>
  <c r="BH114"/>
  <c r="BG114"/>
  <c r="BF114"/>
  <c r="T114"/>
  <c r="R114"/>
  <c r="P114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99"/>
  <c r="BH99"/>
  <c r="BG99"/>
  <c r="BF99"/>
  <c r="T99"/>
  <c r="R99"/>
  <c r="P99"/>
  <c r="BI96"/>
  <c r="BH96"/>
  <c r="BG96"/>
  <c r="BF96"/>
  <c r="T96"/>
  <c r="R96"/>
  <c r="P96"/>
  <c r="F87"/>
  <c r="E85"/>
  <c r="F52"/>
  <c r="E50"/>
  <c r="J24"/>
  <c r="E24"/>
  <c r="J55"/>
  <c r="J23"/>
  <c r="J21"/>
  <c r="E21"/>
  <c r="J89"/>
  <c r="J20"/>
  <c r="J18"/>
  <c r="E18"/>
  <c r="F55"/>
  <c r="J17"/>
  <c r="J15"/>
  <c r="E15"/>
  <c r="F54"/>
  <c r="J14"/>
  <c r="J12"/>
  <c r="J87"/>
  <c r="E7"/>
  <c r="E48"/>
  <c i="3" r="J37"/>
  <c r="J36"/>
  <c i="1" r="AY56"/>
  <c i="3" r="J35"/>
  <c i="1" r="AX56"/>
  <c i="3"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0"/>
  <c r="BH210"/>
  <c r="BG210"/>
  <c r="BF210"/>
  <c r="T210"/>
  <c r="R210"/>
  <c r="P210"/>
  <c r="BI207"/>
  <c r="BH207"/>
  <c r="BG207"/>
  <c r="BF207"/>
  <c r="T207"/>
  <c r="T206"/>
  <c r="R207"/>
  <c r="R206"/>
  <c r="P207"/>
  <c r="P206"/>
  <c r="BI203"/>
  <c r="BH203"/>
  <c r="BG203"/>
  <c r="BF203"/>
  <c r="T203"/>
  <c r="R203"/>
  <c r="P203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88"/>
  <c r="BH188"/>
  <c r="BG188"/>
  <c r="BF188"/>
  <c r="T188"/>
  <c r="R188"/>
  <c r="P188"/>
  <c r="BI184"/>
  <c r="BH184"/>
  <c r="BG184"/>
  <c r="BF184"/>
  <c r="T184"/>
  <c r="R184"/>
  <c r="P184"/>
  <c r="BI183"/>
  <c r="BH183"/>
  <c r="BG183"/>
  <c r="BF183"/>
  <c r="T183"/>
  <c r="R183"/>
  <c r="P183"/>
  <c r="BI180"/>
  <c r="BH180"/>
  <c r="BG180"/>
  <c r="BF180"/>
  <c r="T180"/>
  <c r="R180"/>
  <c r="P180"/>
  <c r="BI179"/>
  <c r="BH179"/>
  <c r="BG179"/>
  <c r="BF179"/>
  <c r="T179"/>
  <c r="R179"/>
  <c r="P179"/>
  <c r="BI175"/>
  <c r="BH175"/>
  <c r="BG175"/>
  <c r="BF175"/>
  <c r="T175"/>
  <c r="R175"/>
  <c r="P175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2"/>
  <c r="BH162"/>
  <c r="BG162"/>
  <c r="BF162"/>
  <c r="T162"/>
  <c r="R162"/>
  <c r="P162"/>
  <c r="BI159"/>
  <c r="BH159"/>
  <c r="BG159"/>
  <c r="BF159"/>
  <c r="T159"/>
  <c r="R159"/>
  <c r="P159"/>
  <c r="BI149"/>
  <c r="BH149"/>
  <c r="BG149"/>
  <c r="BF149"/>
  <c r="T149"/>
  <c r="R149"/>
  <c r="P149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0"/>
  <c r="BH120"/>
  <c r="BG120"/>
  <c r="BF120"/>
  <c r="T120"/>
  <c r="R120"/>
  <c r="P120"/>
  <c r="BI117"/>
  <c r="BH117"/>
  <c r="BG117"/>
  <c r="BF117"/>
  <c r="T117"/>
  <c r="R117"/>
  <c r="P117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R100"/>
  <c r="P100"/>
  <c r="BI98"/>
  <c r="BH98"/>
  <c r="BG98"/>
  <c r="BF98"/>
  <c r="T98"/>
  <c r="R98"/>
  <c r="P98"/>
  <c r="BI97"/>
  <c r="BH97"/>
  <c r="BG97"/>
  <c r="BF97"/>
  <c r="T97"/>
  <c r="R97"/>
  <c r="P97"/>
  <c r="BI94"/>
  <c r="BH94"/>
  <c r="BG94"/>
  <c r="BF94"/>
  <c r="T94"/>
  <c r="R94"/>
  <c r="P94"/>
  <c r="BI93"/>
  <c r="BH93"/>
  <c r="BG93"/>
  <c r="BF93"/>
  <c r="T93"/>
  <c r="R93"/>
  <c r="P93"/>
  <c r="F84"/>
  <c r="E82"/>
  <c r="F52"/>
  <c r="E50"/>
  <c r="J24"/>
  <c r="E24"/>
  <c r="J87"/>
  <c r="J23"/>
  <c r="J21"/>
  <c r="E21"/>
  <c r="J86"/>
  <c r="J20"/>
  <c r="J18"/>
  <c r="E18"/>
  <c r="F55"/>
  <c r="J17"/>
  <c r="J15"/>
  <c r="E15"/>
  <c r="F86"/>
  <c r="J14"/>
  <c r="J12"/>
  <c r="J84"/>
  <c r="E7"/>
  <c r="E80"/>
  <c i="2" r="J37"/>
  <c r="J36"/>
  <c i="1" r="AY55"/>
  <c i="2" r="J35"/>
  <c i="1" r="AX55"/>
  <c i="2"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6"/>
  <c r="BH246"/>
  <c r="BG246"/>
  <c r="BF246"/>
  <c r="T246"/>
  <c r="R246"/>
  <c r="P246"/>
  <c r="BI241"/>
  <c r="BH241"/>
  <c r="BG241"/>
  <c r="BF241"/>
  <c r="T241"/>
  <c r="T240"/>
  <c r="R241"/>
  <c r="R240"/>
  <c r="P241"/>
  <c r="P240"/>
  <c r="BI237"/>
  <c r="BH237"/>
  <c r="BG237"/>
  <c r="BF237"/>
  <c r="T237"/>
  <c r="R237"/>
  <c r="P237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5"/>
  <c r="BH215"/>
  <c r="BG215"/>
  <c r="BF215"/>
  <c r="T215"/>
  <c r="R215"/>
  <c r="P215"/>
  <c r="BI211"/>
  <c r="BH211"/>
  <c r="BG211"/>
  <c r="BF211"/>
  <c r="T211"/>
  <c r="R211"/>
  <c r="P211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201"/>
  <c r="BH201"/>
  <c r="BG201"/>
  <c r="BF201"/>
  <c r="T201"/>
  <c r="R201"/>
  <c r="P201"/>
  <c r="BI199"/>
  <c r="BH199"/>
  <c r="BG199"/>
  <c r="BF199"/>
  <c r="T199"/>
  <c r="R199"/>
  <c r="P199"/>
  <c r="BI195"/>
  <c r="BH195"/>
  <c r="BG195"/>
  <c r="BF195"/>
  <c r="T195"/>
  <c r="R195"/>
  <c r="P195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5"/>
  <c r="BH175"/>
  <c r="BG175"/>
  <c r="BF175"/>
  <c r="T175"/>
  <c r="R175"/>
  <c r="P175"/>
  <c r="BI174"/>
  <c r="BH174"/>
  <c r="BG174"/>
  <c r="BF174"/>
  <c r="T174"/>
  <c r="R174"/>
  <c r="P174"/>
  <c r="BI171"/>
  <c r="BH171"/>
  <c r="BG171"/>
  <c r="BF171"/>
  <c r="T171"/>
  <c r="R171"/>
  <c r="P171"/>
  <c r="BI167"/>
  <c r="BH167"/>
  <c r="BG167"/>
  <c r="BF167"/>
  <c r="T167"/>
  <c r="R167"/>
  <c r="P167"/>
  <c r="BI160"/>
  <c r="BH160"/>
  <c r="BG160"/>
  <c r="BF160"/>
  <c r="T160"/>
  <c r="R160"/>
  <c r="P160"/>
  <c r="BI156"/>
  <c r="BH156"/>
  <c r="BG156"/>
  <c r="BF156"/>
  <c r="T156"/>
  <c r="R156"/>
  <c r="P156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BI121"/>
  <c r="BH121"/>
  <c r="BG121"/>
  <c r="BF121"/>
  <c r="T121"/>
  <c r="R121"/>
  <c r="P121"/>
  <c r="BI117"/>
  <c r="BH117"/>
  <c r="BG117"/>
  <c r="BF117"/>
  <c r="T117"/>
  <c r="R117"/>
  <c r="P117"/>
  <c r="BI112"/>
  <c r="BH112"/>
  <c r="BG112"/>
  <c r="BF112"/>
  <c r="T112"/>
  <c r="R112"/>
  <c r="P112"/>
  <c r="BI108"/>
  <c r="BH108"/>
  <c r="BG108"/>
  <c r="BF108"/>
  <c r="T108"/>
  <c r="R108"/>
  <c r="P108"/>
  <c r="BI105"/>
  <c r="BH105"/>
  <c r="BG105"/>
  <c r="BF105"/>
  <c r="T105"/>
  <c r="R105"/>
  <c r="P105"/>
  <c r="BI101"/>
  <c r="BH101"/>
  <c r="BG101"/>
  <c r="BF101"/>
  <c r="T101"/>
  <c r="R101"/>
  <c r="P101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F82"/>
  <c r="E80"/>
  <c r="F52"/>
  <c r="E50"/>
  <c r="J24"/>
  <c r="E24"/>
  <c r="J85"/>
  <c r="J23"/>
  <c r="J21"/>
  <c r="E21"/>
  <c r="J84"/>
  <c r="J20"/>
  <c r="J18"/>
  <c r="E18"/>
  <c r="F85"/>
  <c r="J17"/>
  <c r="J15"/>
  <c r="E15"/>
  <c r="F84"/>
  <c r="J14"/>
  <c r="J12"/>
  <c r="J82"/>
  <c r="E7"/>
  <c r="E48"/>
  <c i="1" r="L50"/>
  <c r="AM50"/>
  <c r="AM49"/>
  <c r="L49"/>
  <c r="AM47"/>
  <c r="L47"/>
  <c r="L45"/>
  <c r="L44"/>
  <c i="8" r="BK112"/>
  <c r="BK104"/>
  <c r="BK100"/>
  <c i="7" r="J142"/>
  <c r="BK112"/>
  <c r="BK104"/>
  <c r="BK100"/>
  <c r="BK89"/>
  <c i="6" r="BK112"/>
  <c r="J89"/>
  <c i="5" r="J126"/>
  <c i="4" r="J358"/>
  <c r="BK344"/>
  <c r="BK331"/>
  <c r="BK307"/>
  <c r="J283"/>
  <c r="BK272"/>
  <c r="J248"/>
  <c r="BK242"/>
  <c r="BK220"/>
  <c r="J202"/>
  <c r="BK192"/>
  <c r="BK182"/>
  <c r="BK171"/>
  <c r="BK158"/>
  <c r="BK129"/>
  <c r="BK126"/>
  <c r="J105"/>
  <c i="3" r="J216"/>
  <c r="BK188"/>
  <c r="J168"/>
  <c r="J141"/>
  <c r="J94"/>
  <c i="2" r="BK227"/>
  <c r="BK219"/>
  <c r="BK188"/>
  <c r="BK180"/>
  <c r="BK160"/>
  <c r="J125"/>
  <c r="J98"/>
  <c i="8" r="J88"/>
  <c i="7" r="BK127"/>
  <c r="BK121"/>
  <c r="J103"/>
  <c r="J98"/>
  <c i="6" r="J112"/>
  <c r="BK96"/>
  <c i="5" r="BK146"/>
  <c r="J113"/>
  <c r="J96"/>
  <c i="4" r="BK355"/>
  <c r="BK337"/>
  <c r="BK319"/>
  <c r="BK291"/>
  <c r="J269"/>
  <c r="BK245"/>
  <c r="J220"/>
  <c r="J207"/>
  <c r="J187"/>
  <c r="BK181"/>
  <c r="J146"/>
  <c r="J126"/>
  <c r="BK123"/>
  <c r="BK113"/>
  <c r="J106"/>
  <c r="BK96"/>
  <c i="3" r="J207"/>
  <c r="J184"/>
  <c r="J169"/>
  <c r="J147"/>
  <c r="J120"/>
  <c r="J93"/>
  <c i="2" r="J241"/>
  <c r="J222"/>
  <c r="J210"/>
  <c r="BK189"/>
  <c r="BK185"/>
  <c r="J179"/>
  <c r="BK156"/>
  <c r="BK129"/>
  <c r="BK101"/>
  <c r="J91"/>
  <c i="8" r="BK92"/>
  <c r="BK88"/>
  <c i="7" r="BK131"/>
  <c r="J116"/>
  <c r="J105"/>
  <c r="J96"/>
  <c i="6" r="BK113"/>
  <c r="BK92"/>
  <c i="5" r="J139"/>
  <c r="J110"/>
  <c i="4" r="J359"/>
  <c r="BK351"/>
  <c r="BK316"/>
  <c r="BK304"/>
  <c r="BK280"/>
  <c r="J242"/>
  <c r="J236"/>
  <c r="J230"/>
  <c r="J224"/>
  <c r="BK193"/>
  <c r="J188"/>
  <c r="J171"/>
  <c r="J143"/>
  <c r="BK128"/>
  <c r="BK118"/>
  <c r="BK105"/>
  <c i="3" r="BK207"/>
  <c r="J180"/>
  <c r="BK159"/>
  <c r="BK132"/>
  <c r="J117"/>
  <c r="J110"/>
  <c i="2" r="J250"/>
  <c r="J227"/>
  <c r="BK218"/>
  <c r="J191"/>
  <c r="J184"/>
  <c r="J141"/>
  <c r="BK98"/>
  <c i="8" r="J94"/>
  <c i="7" r="J136"/>
  <c r="BK123"/>
  <c r="BK116"/>
  <c r="J106"/>
  <c r="J95"/>
  <c i="6" r="BK99"/>
  <c i="5" r="BK143"/>
  <c r="J134"/>
  <c r="BK122"/>
  <c r="BK110"/>
  <c i="4" r="BK359"/>
  <c r="J344"/>
  <c r="BK340"/>
  <c r="BK325"/>
  <c r="BK310"/>
  <c r="J294"/>
  <c r="BK279"/>
  <c r="J260"/>
  <c r="BK247"/>
  <c r="J235"/>
  <c r="J226"/>
  <c r="BK219"/>
  <c r="J189"/>
  <c r="J158"/>
  <c r="BK141"/>
  <c r="J114"/>
  <c i="3" r="J183"/>
  <c r="BK162"/>
  <c r="BK138"/>
  <c r="BK127"/>
  <c r="BK117"/>
  <c r="BK107"/>
  <c i="2" r="BK253"/>
  <c r="BK246"/>
  <c r="J233"/>
  <c r="BK222"/>
  <c r="BK210"/>
  <c r="J183"/>
  <c r="J160"/>
  <c r="J129"/>
  <c r="BK99"/>
  <c r="J94"/>
  <c i="8" r="J109"/>
  <c r="J104"/>
  <c r="J100"/>
  <c r="BK94"/>
  <c i="7" r="BK120"/>
  <c r="BK111"/>
  <c r="BK103"/>
  <c r="BK96"/>
  <c r="J85"/>
  <c i="6" r="J108"/>
  <c i="5" r="BK134"/>
  <c r="BK96"/>
  <c i="4" r="J347"/>
  <c r="J340"/>
  <c r="J316"/>
  <c r="BK301"/>
  <c r="J280"/>
  <c r="J254"/>
  <c r="J245"/>
  <c r="BK231"/>
  <c r="BK211"/>
  <c r="J193"/>
  <c r="J190"/>
  <c r="BK183"/>
  <c r="BK174"/>
  <c r="J163"/>
  <c r="J155"/>
  <c r="J128"/>
  <c r="J125"/>
  <c i="3" r="BK225"/>
  <c r="J219"/>
  <c r="J194"/>
  <c r="BK171"/>
  <c r="J144"/>
  <c r="J97"/>
  <c i="2" r="J232"/>
  <c r="J218"/>
  <c r="BK191"/>
  <c r="BK179"/>
  <c r="BK151"/>
  <c r="BK141"/>
  <c r="BK105"/>
  <c i="1" r="AS54"/>
  <c i="7" r="J89"/>
  <c i="6" r="J99"/>
  <c i="5" r="J142"/>
  <c r="BK99"/>
  <c i="4" r="J356"/>
  <c r="BK342"/>
  <c r="BK322"/>
  <c r="J297"/>
  <c r="BK276"/>
  <c r="BK254"/>
  <c r="BK221"/>
  <c r="J211"/>
  <c r="BK189"/>
  <c r="J180"/>
  <c r="BK143"/>
  <c r="BK127"/>
  <c r="J119"/>
  <c r="J107"/>
  <c r="BK103"/>
  <c i="3" r="BK216"/>
  <c r="BK197"/>
  <c r="J171"/>
  <c r="J128"/>
  <c r="J98"/>
  <c i="2" r="BK247"/>
  <c r="J226"/>
  <c r="J215"/>
  <c r="BK206"/>
  <c r="BK187"/>
  <c r="J178"/>
  <c r="J151"/>
  <c r="BK125"/>
  <c r="J99"/>
  <c r="J95"/>
  <c i="8" r="J97"/>
  <c i="7" r="BK139"/>
  <c r="BK129"/>
  <c r="J117"/>
  <c r="J108"/>
  <c r="BK93"/>
  <c i="6" r="BK108"/>
  <c i="5" r="BK153"/>
  <c r="BK141"/>
  <c r="J100"/>
  <c i="4" r="BK357"/>
  <c r="BK343"/>
  <c r="BK328"/>
  <c r="BK294"/>
  <c r="J247"/>
  <c r="BK235"/>
  <c r="J231"/>
  <c r="J225"/>
  <c r="BK202"/>
  <c r="BK190"/>
  <c r="BK163"/>
  <c r="BK142"/>
  <c r="J123"/>
  <c r="J113"/>
  <c r="BK107"/>
  <c r="J103"/>
  <c i="3" r="J199"/>
  <c r="BK175"/>
  <c r="J149"/>
  <c r="BK128"/>
  <c r="BK116"/>
  <c r="J107"/>
  <c i="2" r="BK237"/>
  <c r="BK226"/>
  <c r="BK215"/>
  <c r="J201"/>
  <c r="J180"/>
  <c r="J146"/>
  <c r="J108"/>
  <c r="BK94"/>
  <c i="8" r="J90"/>
  <c i="7" r="J127"/>
  <c r="J121"/>
  <c r="J109"/>
  <c r="J99"/>
  <c i="6" r="J117"/>
  <c i="5" r="J153"/>
  <c r="BK142"/>
  <c r="BK126"/>
  <c r="BK113"/>
  <c r="BK100"/>
  <c i="4" r="J351"/>
  <c r="J341"/>
  <c r="J328"/>
  <c r="J313"/>
  <c r="BK297"/>
  <c r="BK269"/>
  <c r="J249"/>
  <c r="J240"/>
  <c r="BK230"/>
  <c r="BK224"/>
  <c r="J182"/>
  <c r="J162"/>
  <c r="J149"/>
  <c r="BK134"/>
  <c r="BK111"/>
  <c i="3" r="BK180"/>
  <c r="BK149"/>
  <c r="J132"/>
  <c r="BK120"/>
  <c r="BK113"/>
  <c r="J100"/>
  <c i="2" r="J247"/>
  <c r="J234"/>
  <c r="BK220"/>
  <c r="J195"/>
  <c r="BK171"/>
  <c r="BK133"/>
  <c r="BK108"/>
  <c r="BK95"/>
  <c i="8" r="J112"/>
  <c r="J107"/>
  <c r="J102"/>
  <c r="BK99"/>
  <c i="7" r="J126"/>
  <c r="BK114"/>
  <c r="BK107"/>
  <c r="BK101"/>
  <c r="BK95"/>
  <c i="6" r="BK117"/>
  <c r="J96"/>
  <c i="5" r="J133"/>
  <c r="J91"/>
  <c i="4" r="BK346"/>
  <c r="J332"/>
  <c r="BK300"/>
  <c r="J276"/>
  <c r="BK249"/>
  <c r="J243"/>
  <c r="BK232"/>
  <c r="J214"/>
  <c r="J196"/>
  <c r="BK188"/>
  <c r="BK180"/>
  <c r="J168"/>
  <c r="BK162"/>
  <c r="J141"/>
  <c r="J108"/>
  <c i="3" r="J225"/>
  <c r="BK210"/>
  <c r="BK184"/>
  <c r="J162"/>
  <c r="BK100"/>
  <c i="2" r="BK234"/>
  <c r="J221"/>
  <c r="BK195"/>
  <c r="BK186"/>
  <c r="J171"/>
  <c r="BK146"/>
  <c r="BK112"/>
  <c r="BK91"/>
  <c i="7" r="BK142"/>
  <c r="J134"/>
  <c r="J125"/>
  <c r="J111"/>
  <c r="J101"/>
  <c r="J97"/>
  <c i="6" r="BK105"/>
  <c r="J92"/>
  <c i="5" r="J140"/>
  <c r="J106"/>
  <c r="BK91"/>
  <c i="4" r="BK347"/>
  <c r="BK313"/>
  <c r="J286"/>
  <c r="BK257"/>
  <c r="BK234"/>
  <c r="BK214"/>
  <c r="J201"/>
  <c r="J183"/>
  <c r="J174"/>
  <c r="J134"/>
  <c r="BK124"/>
  <c r="BK114"/>
  <c r="J109"/>
  <c r="BK99"/>
  <c i="3" r="BK219"/>
  <c r="BK199"/>
  <c r="J188"/>
  <c r="BK183"/>
  <c r="BK168"/>
  <c r="J124"/>
  <c r="BK94"/>
  <c i="2" r="J246"/>
  <c r="BK223"/>
  <c r="BK211"/>
  <c r="BK201"/>
  <c r="BK184"/>
  <c r="BK174"/>
  <c r="BK137"/>
  <c r="J121"/>
  <c r="J97"/>
  <c r="BK93"/>
  <c i="8" r="BK96"/>
  <c i="7" r="BK136"/>
  <c r="BK124"/>
  <c r="J114"/>
  <c r="BK98"/>
  <c r="BK85"/>
  <c i="6" r="J105"/>
  <c i="5" r="J147"/>
  <c r="BK140"/>
  <c r="J122"/>
  <c i="4" r="BK360"/>
  <c r="J355"/>
  <c r="BK332"/>
  <c r="J307"/>
  <c r="BK283"/>
  <c r="J263"/>
  <c r="BK240"/>
  <c r="J234"/>
  <c r="J229"/>
  <c r="J221"/>
  <c r="BK203"/>
  <c r="J192"/>
  <c r="J186"/>
  <c r="J152"/>
  <c r="J129"/>
  <c r="BK120"/>
  <c r="BK109"/>
  <c r="BK106"/>
  <c i="3" r="J210"/>
  <c r="J197"/>
  <c r="BK172"/>
  <c r="BK141"/>
  <c r="J127"/>
  <c r="J113"/>
  <c r="BK98"/>
  <c i="2" r="BK228"/>
  <c r="BK224"/>
  <c r="J206"/>
  <c r="J186"/>
  <c r="BK167"/>
  <c r="J105"/>
  <c i="8" r="J96"/>
  <c i="7" r="J141"/>
  <c r="BK126"/>
  <c r="J120"/>
  <c r="J107"/>
  <c r="J104"/>
  <c i="6" r="BK89"/>
  <c i="5" r="J150"/>
  <c r="BK133"/>
  <c r="J119"/>
  <c r="J102"/>
  <c i="4" r="J357"/>
  <c r="J343"/>
  <c r="J337"/>
  <c r="J322"/>
  <c r="J291"/>
  <c r="BK266"/>
  <c r="J257"/>
  <c r="J246"/>
  <c r="J237"/>
  <c r="BK225"/>
  <c r="J216"/>
  <c r="BK168"/>
  <c r="BK155"/>
  <c r="J142"/>
  <c r="J118"/>
  <c i="3" r="J203"/>
  <c r="J159"/>
  <c r="J135"/>
  <c r="BK124"/>
  <c r="BK104"/>
  <c i="2" r="J253"/>
  <c r="BK241"/>
  <c r="BK225"/>
  <c r="J219"/>
  <c r="J199"/>
  <c r="J174"/>
  <c r="J156"/>
  <c r="J112"/>
  <c r="J93"/>
  <c i="8" r="BK109"/>
  <c r="BK107"/>
  <c r="BK102"/>
  <c r="BK97"/>
  <c i="7" r="J129"/>
  <c r="BK117"/>
  <c r="BK108"/>
  <c r="BK99"/>
  <c i="6" r="J113"/>
  <c r="BK102"/>
  <c i="5" r="BK147"/>
  <c r="BK111"/>
  <c i="4" r="BK356"/>
  <c r="BK341"/>
  <c r="J325"/>
  <c r="BK288"/>
  <c r="J279"/>
  <c r="BK260"/>
  <c r="BK246"/>
  <c r="J239"/>
  <c r="BK216"/>
  <c r="BK201"/>
  <c r="BK191"/>
  <c r="BK187"/>
  <c r="BK177"/>
  <c r="BK166"/>
  <c r="BK146"/>
  <c r="J127"/>
  <c r="J99"/>
  <c i="3" r="BK222"/>
  <c r="BK200"/>
  <c r="J179"/>
  <c r="BK147"/>
  <c r="BK93"/>
  <c i="2" r="J224"/>
  <c r="BK199"/>
  <c r="J187"/>
  <c r="J175"/>
  <c r="J137"/>
  <c r="J101"/>
  <c i="7" r="BK141"/>
  <c r="J131"/>
  <c r="J124"/>
  <c r="BK106"/>
  <c r="J100"/>
  <c r="J93"/>
  <c i="6" r="J102"/>
  <c i="5" r="BK150"/>
  <c r="BK139"/>
  <c r="BK102"/>
  <c i="4" r="BK358"/>
  <c r="J346"/>
  <c r="J336"/>
  <c r="J304"/>
  <c r="J288"/>
  <c r="J266"/>
  <c r="J219"/>
  <c r="J203"/>
  <c r="BK186"/>
  <c r="J177"/>
  <c r="J137"/>
  <c r="BK125"/>
  <c r="J120"/>
  <c r="J111"/>
  <c r="J104"/>
  <c i="3" r="J222"/>
  <c r="BK203"/>
  <c r="BK194"/>
  <c r="J172"/>
  <c r="J138"/>
  <c r="BK110"/>
  <c i="2" r="BK250"/>
  <c r="BK233"/>
  <c r="J220"/>
  <c r="BK202"/>
  <c r="J188"/>
  <c r="BK183"/>
  <c r="BK175"/>
  <c r="J133"/>
  <c r="J117"/>
  <c r="BK96"/>
  <c i="8" r="J99"/>
  <c r="BK90"/>
  <c i="7" r="BK134"/>
  <c r="J123"/>
  <c r="BK109"/>
  <c r="BK97"/>
  <c i="6" r="BK120"/>
  <c r="BK86"/>
  <c i="5" r="J143"/>
  <c r="J111"/>
  <c i="4" r="J360"/>
  <c r="BK336"/>
  <c r="J310"/>
  <c r="J301"/>
  <c r="J272"/>
  <c r="BK243"/>
  <c r="BK237"/>
  <c r="J232"/>
  <c r="BK226"/>
  <c r="BK207"/>
  <c r="BK196"/>
  <c r="J181"/>
  <c r="BK149"/>
  <c r="J124"/>
  <c r="BK119"/>
  <c r="BK108"/>
  <c r="BK104"/>
  <c i="3" r="J200"/>
  <c r="BK179"/>
  <c r="BK169"/>
  <c r="BK135"/>
  <c r="BK125"/>
  <c r="J104"/>
  <c i="2" r="BK232"/>
  <c r="J225"/>
  <c r="J223"/>
  <c r="J202"/>
  <c r="J185"/>
  <c r="BK178"/>
  <c r="BK121"/>
  <c r="BK97"/>
  <c i="8" r="J92"/>
  <c i="7" r="J139"/>
  <c r="BK125"/>
  <c r="J112"/>
  <c r="BK105"/>
  <c i="6" r="J120"/>
  <c r="J86"/>
  <c i="5" r="J146"/>
  <c r="J141"/>
  <c r="BK119"/>
  <c r="BK106"/>
  <c r="J99"/>
  <c i="4" r="J342"/>
  <c r="J331"/>
  <c r="J319"/>
  <c r="J300"/>
  <c r="BK286"/>
  <c r="BK263"/>
  <c r="BK248"/>
  <c r="BK239"/>
  <c r="BK236"/>
  <c r="BK229"/>
  <c r="J191"/>
  <c r="J166"/>
  <c r="BK152"/>
  <c r="BK137"/>
  <c r="J96"/>
  <c i="3" r="J175"/>
  <c r="BK144"/>
  <c r="J125"/>
  <c r="J116"/>
  <c r="BK97"/>
  <c i="2" r="J237"/>
  <c r="J228"/>
  <c r="BK221"/>
  <c r="J211"/>
  <c r="J189"/>
  <c r="J167"/>
  <c r="BK117"/>
  <c r="J96"/>
  <c l="1" r="P90"/>
  <c r="P190"/>
  <c r="R200"/>
  <c r="T214"/>
  <c r="BK245"/>
  <c r="J245"/>
  <c r="J66"/>
  <c r="T249"/>
  <c r="T248"/>
  <c i="3" r="P92"/>
  <c r="R126"/>
  <c r="P148"/>
  <c r="BK174"/>
  <c r="J174"/>
  <c r="J65"/>
  <c r="BK187"/>
  <c r="J187"/>
  <c r="J66"/>
  <c r="BK198"/>
  <c r="J198"/>
  <c r="J67"/>
  <c r="R209"/>
  <c r="R208"/>
  <c i="4" r="P95"/>
  <c r="P102"/>
  <c r="P117"/>
  <c r="P133"/>
  <c r="R133"/>
  <c r="BK167"/>
  <c r="J167"/>
  <c r="J67"/>
  <c r="P167"/>
  <c r="BK200"/>
  <c r="J200"/>
  <c r="J69"/>
  <c r="P200"/>
  <c r="BK210"/>
  <c r="J210"/>
  <c r="J70"/>
  <c r="T210"/>
  <c r="T215"/>
  <c r="R287"/>
  <c r="T354"/>
  <c i="5" r="P90"/>
  <c r="P101"/>
  <c r="P109"/>
  <c r="BK118"/>
  <c r="BK117"/>
  <c r="J117"/>
  <c r="J65"/>
  <c r="R132"/>
  <c r="R131"/>
  <c i="6" r="P85"/>
  <c r="P84"/>
  <c r="BK91"/>
  <c r="BK90"/>
  <c r="J90"/>
  <c r="J62"/>
  <c i="7" r="P84"/>
  <c r="R140"/>
  <c i="2" r="R90"/>
  <c r="T190"/>
  <c r="T200"/>
  <c r="R214"/>
  <c r="R245"/>
  <c r="P249"/>
  <c r="P248"/>
  <c i="3" r="BK92"/>
  <c r="J92"/>
  <c r="J61"/>
  <c r="BK126"/>
  <c r="J126"/>
  <c r="J62"/>
  <c r="BK148"/>
  <c r="J148"/>
  <c r="J63"/>
  <c r="BK170"/>
  <c r="J170"/>
  <c r="J64"/>
  <c r="P170"/>
  <c r="R174"/>
  <c r="P187"/>
  <c r="R198"/>
  <c r="T209"/>
  <c r="T208"/>
  <c i="4" r="BK102"/>
  <c r="J102"/>
  <c r="J62"/>
  <c r="T102"/>
  <c r="R117"/>
  <c r="BK140"/>
  <c r="J140"/>
  <c r="J66"/>
  <c r="R140"/>
  <c r="R167"/>
  <c r="R210"/>
  <c r="P215"/>
  <c r="T287"/>
  <c r="R354"/>
  <c i="5" r="T90"/>
  <c r="T101"/>
  <c r="R109"/>
  <c r="T118"/>
  <c r="T117"/>
  <c r="P132"/>
  <c r="P131"/>
  <c i="6" r="R85"/>
  <c r="R84"/>
  <c r="T91"/>
  <c r="T90"/>
  <c i="7" r="T84"/>
  <c r="T83"/>
  <c r="T82"/>
  <c r="T140"/>
  <c i="2" r="BK90"/>
  <c r="J90"/>
  <c r="J61"/>
  <c r="BK190"/>
  <c r="J190"/>
  <c r="J62"/>
  <c r="BK200"/>
  <c r="J200"/>
  <c r="J63"/>
  <c r="BK214"/>
  <c r="J214"/>
  <c r="J64"/>
  <c r="T245"/>
  <c r="BK249"/>
  <c r="J249"/>
  <c r="J68"/>
  <c i="3" r="R92"/>
  <c r="T126"/>
  <c r="T148"/>
  <c r="R170"/>
  <c r="P174"/>
  <c r="T187"/>
  <c r="T198"/>
  <c r="P209"/>
  <c r="P208"/>
  <c i="4" r="BK95"/>
  <c r="J95"/>
  <c r="J61"/>
  <c r="T95"/>
  <c r="BK117"/>
  <c r="J117"/>
  <c r="J63"/>
  <c r="T117"/>
  <c r="T133"/>
  <c r="T200"/>
  <c r="T199"/>
  <c r="BK215"/>
  <c r="J215"/>
  <c r="J71"/>
  <c r="BK287"/>
  <c r="J287"/>
  <c r="J72"/>
  <c r="BK354"/>
  <c r="J354"/>
  <c r="J73"/>
  <c i="5" r="R90"/>
  <c r="R101"/>
  <c r="T109"/>
  <c r="R118"/>
  <c r="R117"/>
  <c r="T132"/>
  <c r="T131"/>
  <c i="6" r="T85"/>
  <c r="T84"/>
  <c r="T83"/>
  <c r="R91"/>
  <c r="R90"/>
  <c i="7" r="BK84"/>
  <c r="J84"/>
  <c r="J61"/>
  <c r="BK140"/>
  <c r="J140"/>
  <c r="J62"/>
  <c i="2" r="T90"/>
  <c r="T89"/>
  <c r="T88"/>
  <c r="R190"/>
  <c r="P200"/>
  <c r="P214"/>
  <c r="P245"/>
  <c r="R249"/>
  <c r="R248"/>
  <c i="3" r="T92"/>
  <c r="P126"/>
  <c r="R148"/>
  <c r="T170"/>
  <c r="T174"/>
  <c r="R187"/>
  <c r="P198"/>
  <c r="BK209"/>
  <c r="J209"/>
  <c r="J70"/>
  <c i="4" r="R95"/>
  <c r="R102"/>
  <c r="BK133"/>
  <c r="J133"/>
  <c r="J65"/>
  <c r="P140"/>
  <c r="T140"/>
  <c r="T167"/>
  <c r="R200"/>
  <c r="P210"/>
  <c r="R215"/>
  <c r="P287"/>
  <c r="P354"/>
  <c i="5" r="BK90"/>
  <c r="J90"/>
  <c r="J61"/>
  <c r="BK101"/>
  <c r="J101"/>
  <c r="J62"/>
  <c r="BK109"/>
  <c r="J109"/>
  <c r="J63"/>
  <c r="P118"/>
  <c r="P117"/>
  <c r="BK132"/>
  <c r="J132"/>
  <c r="J68"/>
  <c i="6" r="BK85"/>
  <c r="J85"/>
  <c r="J61"/>
  <c r="P91"/>
  <c r="P90"/>
  <c i="7" r="R84"/>
  <c r="R83"/>
  <c r="R82"/>
  <c r="P140"/>
  <c i="8" r="BK87"/>
  <c r="J87"/>
  <c r="J61"/>
  <c r="P87"/>
  <c r="R87"/>
  <c r="T87"/>
  <c r="BK98"/>
  <c r="J98"/>
  <c r="J62"/>
  <c r="P98"/>
  <c r="R98"/>
  <c r="T98"/>
  <c r="BK101"/>
  <c r="J101"/>
  <c r="J63"/>
  <c r="P101"/>
  <c r="R101"/>
  <c r="T101"/>
  <c r="BK108"/>
  <c r="J108"/>
  <c r="J65"/>
  <c r="P108"/>
  <c r="R108"/>
  <c r="T108"/>
  <c i="2" r="F54"/>
  <c r="E78"/>
  <c r="BE91"/>
  <c r="BE96"/>
  <c r="BE97"/>
  <c r="BE101"/>
  <c r="BE121"/>
  <c r="BE137"/>
  <c r="BE141"/>
  <c r="BE146"/>
  <c r="BE175"/>
  <c r="BE178"/>
  <c r="BE179"/>
  <c r="BE184"/>
  <c r="BE186"/>
  <c r="BE187"/>
  <c r="BE202"/>
  <c r="BE215"/>
  <c r="BE223"/>
  <c r="BE226"/>
  <c r="BE232"/>
  <c r="BE247"/>
  <c r="BE253"/>
  <c i="3" r="E48"/>
  <c r="J54"/>
  <c r="F87"/>
  <c r="BE93"/>
  <c r="BE138"/>
  <c r="BE147"/>
  <c r="BE168"/>
  <c r="BE171"/>
  <c r="BE175"/>
  <c r="BE179"/>
  <c r="BE194"/>
  <c r="BE216"/>
  <c r="BE219"/>
  <c r="BE222"/>
  <c r="BK206"/>
  <c r="J206"/>
  <c r="J68"/>
  <c i="4" r="J54"/>
  <c r="E83"/>
  <c r="F89"/>
  <c r="BE96"/>
  <c r="BE104"/>
  <c r="BE107"/>
  <c r="BE108"/>
  <c r="BE120"/>
  <c r="BE124"/>
  <c r="BE143"/>
  <c r="BE166"/>
  <c r="BE171"/>
  <c r="BE177"/>
  <c r="BE180"/>
  <c r="BE181"/>
  <c r="BE183"/>
  <c r="BE188"/>
  <c r="BE190"/>
  <c r="BE192"/>
  <c r="BE196"/>
  <c r="BE202"/>
  <c r="BE207"/>
  <c r="BE211"/>
  <c r="BE220"/>
  <c r="BE232"/>
  <c r="BE242"/>
  <c r="BE243"/>
  <c r="BE249"/>
  <c r="BE254"/>
  <c r="BE272"/>
  <c r="BE280"/>
  <c r="BE301"/>
  <c r="BE304"/>
  <c r="BE316"/>
  <c r="BE332"/>
  <c r="BE346"/>
  <c r="BE357"/>
  <c i="5" r="J52"/>
  <c r="J55"/>
  <c r="BE91"/>
  <c r="BE134"/>
  <c r="BE139"/>
  <c r="BE146"/>
  <c i="6" r="F55"/>
  <c r="BE92"/>
  <c r="BE102"/>
  <c r="BE108"/>
  <c r="BE112"/>
  <c i="7" r="E48"/>
  <c r="J52"/>
  <c r="J78"/>
  <c r="BE85"/>
  <c r="BE99"/>
  <c r="BE100"/>
  <c r="BE109"/>
  <c r="BE127"/>
  <c r="BE129"/>
  <c r="BE131"/>
  <c r="BE134"/>
  <c r="BE139"/>
  <c i="8" r="J54"/>
  <c r="J55"/>
  <c r="J79"/>
  <c r="BE88"/>
  <c r="BE90"/>
  <c i="2" r="J52"/>
  <c r="J55"/>
  <c r="BE112"/>
  <c r="BE129"/>
  <c r="BE133"/>
  <c r="BE151"/>
  <c r="BE171"/>
  <c r="BE174"/>
  <c r="BE180"/>
  <c r="BE188"/>
  <c r="BE191"/>
  <c r="BE206"/>
  <c r="BE210"/>
  <c r="BE219"/>
  <c r="BE221"/>
  <c r="BE233"/>
  <c r="BE246"/>
  <c r="BE250"/>
  <c i="3" r="F54"/>
  <c r="J55"/>
  <c r="BE94"/>
  <c r="BE144"/>
  <c r="BE162"/>
  <c r="BE183"/>
  <c r="BE184"/>
  <c r="BE188"/>
  <c r="BE200"/>
  <c r="BE210"/>
  <c i="4" r="J52"/>
  <c r="F90"/>
  <c r="BE99"/>
  <c r="BE111"/>
  <c r="BE113"/>
  <c r="BE125"/>
  <c r="BE126"/>
  <c r="BE127"/>
  <c r="BE137"/>
  <c r="BE158"/>
  <c r="BE162"/>
  <c r="BE174"/>
  <c r="BE182"/>
  <c r="BE187"/>
  <c r="BE216"/>
  <c r="BE245"/>
  <c r="BE246"/>
  <c r="BE247"/>
  <c r="BE248"/>
  <c r="BE257"/>
  <c r="BE263"/>
  <c r="BE266"/>
  <c r="BE276"/>
  <c r="BE286"/>
  <c r="BE288"/>
  <c r="BE297"/>
  <c r="BE313"/>
  <c r="BE319"/>
  <c r="BE322"/>
  <c r="BE325"/>
  <c r="BE337"/>
  <c r="BE340"/>
  <c r="BE341"/>
  <c r="BE344"/>
  <c r="BE355"/>
  <c r="BE359"/>
  <c r="BE360"/>
  <c i="5" r="F84"/>
  <c r="F85"/>
  <c r="BE96"/>
  <c r="BE100"/>
  <c r="BE102"/>
  <c r="BE111"/>
  <c r="BE113"/>
  <c r="BE126"/>
  <c r="BE133"/>
  <c r="BE147"/>
  <c r="BE150"/>
  <c i="6" r="F54"/>
  <c r="E73"/>
  <c r="J80"/>
  <c r="BE89"/>
  <c r="BE99"/>
  <c r="BE113"/>
  <c i="7" r="J79"/>
  <c r="BE89"/>
  <c r="BE106"/>
  <c r="BE111"/>
  <c r="BE117"/>
  <c r="BE120"/>
  <c r="BE125"/>
  <c r="BE141"/>
  <c i="2" r="J54"/>
  <c r="BE94"/>
  <c r="BE105"/>
  <c r="BE108"/>
  <c r="BE160"/>
  <c r="BE167"/>
  <c r="BE195"/>
  <c r="BE224"/>
  <c r="BE227"/>
  <c r="BE228"/>
  <c r="BE234"/>
  <c r="BK240"/>
  <c r="J240"/>
  <c r="J65"/>
  <c i="3" r="J52"/>
  <c r="BE97"/>
  <c r="BE98"/>
  <c r="BE100"/>
  <c r="BE107"/>
  <c r="BE113"/>
  <c r="BE116"/>
  <c r="BE117"/>
  <c r="BE125"/>
  <c r="BE132"/>
  <c r="BE135"/>
  <c r="BE141"/>
  <c r="BE149"/>
  <c r="BE159"/>
  <c r="BE180"/>
  <c i="4" r="J90"/>
  <c r="BE105"/>
  <c r="BE128"/>
  <c r="BE129"/>
  <c r="BE142"/>
  <c r="BE146"/>
  <c r="BE152"/>
  <c r="BE155"/>
  <c r="BE163"/>
  <c r="BE168"/>
  <c r="BE191"/>
  <c r="BE193"/>
  <c r="BE201"/>
  <c r="BE214"/>
  <c r="BE224"/>
  <c r="BE230"/>
  <c r="BE231"/>
  <c r="BE236"/>
  <c r="BE237"/>
  <c r="BE239"/>
  <c r="BE240"/>
  <c r="BE260"/>
  <c r="BE269"/>
  <c r="BE279"/>
  <c r="BE300"/>
  <c r="BE307"/>
  <c r="BE310"/>
  <c r="BE331"/>
  <c r="BE343"/>
  <c r="BE347"/>
  <c i="5" r="E48"/>
  <c r="J84"/>
  <c r="BE99"/>
  <c r="BE110"/>
  <c r="BE119"/>
  <c r="BE122"/>
  <c r="BE142"/>
  <c i="6" r="J52"/>
  <c r="BE86"/>
  <c i="7" r="F78"/>
  <c r="BE93"/>
  <c r="BE95"/>
  <c r="BE96"/>
  <c r="BE98"/>
  <c r="BE101"/>
  <c r="BE103"/>
  <c r="BE104"/>
  <c r="BE107"/>
  <c r="BE112"/>
  <c r="BE114"/>
  <c r="BE116"/>
  <c r="BE126"/>
  <c i="8" r="F54"/>
  <c r="E75"/>
  <c r="BE94"/>
  <c r="BE96"/>
  <c i="2" r="F55"/>
  <c r="BE93"/>
  <c r="BE95"/>
  <c r="BE98"/>
  <c r="BE99"/>
  <c r="BE117"/>
  <c r="BE125"/>
  <c r="BE156"/>
  <c r="BE183"/>
  <c r="BE185"/>
  <c r="BE189"/>
  <c r="BE199"/>
  <c r="BE201"/>
  <c r="BE211"/>
  <c r="BE218"/>
  <c r="BE220"/>
  <c r="BE222"/>
  <c r="BE225"/>
  <c r="BE237"/>
  <c r="BE241"/>
  <c i="3" r="BE104"/>
  <c r="BE110"/>
  <c r="BE120"/>
  <c r="BE124"/>
  <c r="BE127"/>
  <c r="BE128"/>
  <c r="BE169"/>
  <c r="BE172"/>
  <c r="BE197"/>
  <c r="BE199"/>
  <c r="BE203"/>
  <c r="BE207"/>
  <c r="BE225"/>
  <c i="4" r="BE103"/>
  <c r="BE106"/>
  <c r="BE109"/>
  <c r="BE114"/>
  <c r="BE118"/>
  <c r="BE119"/>
  <c r="BE123"/>
  <c r="BE134"/>
  <c r="BE141"/>
  <c r="BE149"/>
  <c r="BE186"/>
  <c r="BE189"/>
  <c r="BE203"/>
  <c r="BE219"/>
  <c r="BE221"/>
  <c r="BE225"/>
  <c r="BE226"/>
  <c r="BE229"/>
  <c r="BE234"/>
  <c r="BE235"/>
  <c r="BE283"/>
  <c r="BE291"/>
  <c r="BE294"/>
  <c r="BE328"/>
  <c r="BE336"/>
  <c r="BE342"/>
  <c r="BE351"/>
  <c r="BE356"/>
  <c r="BE358"/>
  <c i="5" r="BE106"/>
  <c r="BE140"/>
  <c r="BE141"/>
  <c r="BE143"/>
  <c r="BE153"/>
  <c r="BK112"/>
  <c r="J112"/>
  <c r="J64"/>
  <c i="6" r="J54"/>
  <c r="BE96"/>
  <c r="BE105"/>
  <c r="BE117"/>
  <c r="BE120"/>
  <c i="7" r="F55"/>
  <c r="BE97"/>
  <c r="BE105"/>
  <c r="BE108"/>
  <c r="BE121"/>
  <c r="BE123"/>
  <c r="BE124"/>
  <c r="BE136"/>
  <c r="BE142"/>
  <c i="8" r="F55"/>
  <c r="BE92"/>
  <c r="BE97"/>
  <c r="BE99"/>
  <c r="BE100"/>
  <c r="BE102"/>
  <c r="BE104"/>
  <c r="BE107"/>
  <c r="BE109"/>
  <c r="BE112"/>
  <c r="BK106"/>
  <c r="J106"/>
  <c r="J64"/>
  <c i="2" r="F36"/>
  <c i="1" r="BC55"/>
  <c i="5" r="F35"/>
  <c i="1" r="BB58"/>
  <c i="6" r="F34"/>
  <c i="1" r="BA59"/>
  <c i="4" r="F37"/>
  <c i="1" r="BD57"/>
  <c i="5" r="F36"/>
  <c i="1" r="BC58"/>
  <c i="8" r="F35"/>
  <c i="1" r="BB61"/>
  <c i="5" r="J34"/>
  <c i="1" r="AW58"/>
  <c i="8" r="F34"/>
  <c i="1" r="BA61"/>
  <c i="6" r="F35"/>
  <c i="1" r="BB59"/>
  <c i="2" r="F35"/>
  <c i="1" r="BB55"/>
  <c i="2" r="F34"/>
  <c i="1" r="BA55"/>
  <c i="6" r="J34"/>
  <c i="1" r="AW59"/>
  <c i="3" r="F36"/>
  <c i="1" r="BC56"/>
  <c i="2" r="F37"/>
  <c i="1" r="BD55"/>
  <c i="7" r="F35"/>
  <c i="1" r="BB60"/>
  <c i="4" r="F36"/>
  <c i="1" r="BC57"/>
  <c i="5" r="F34"/>
  <c i="1" r="BA58"/>
  <c i="6" r="F36"/>
  <c i="1" r="BC59"/>
  <c i="3" r="J34"/>
  <c i="1" r="AW56"/>
  <c i="3" r="F37"/>
  <c i="1" r="BD56"/>
  <c i="4" r="F34"/>
  <c i="1" r="BA57"/>
  <c i="3" r="F35"/>
  <c i="1" r="BB56"/>
  <c i="6" r="F37"/>
  <c i="1" r="BD59"/>
  <c i="2" r="J34"/>
  <c i="1" r="AW55"/>
  <c i="7" r="F34"/>
  <c i="1" r="BA60"/>
  <c i="5" r="F37"/>
  <c i="1" r="BD58"/>
  <c i="7" r="J34"/>
  <c i="1" r="AW60"/>
  <c i="7" r="F37"/>
  <c i="1" r="BD60"/>
  <c i="8" r="J34"/>
  <c i="1" r="AW61"/>
  <c i="4" r="J34"/>
  <c i="1" r="AW57"/>
  <c i="7" r="F36"/>
  <c i="1" r="BC60"/>
  <c i="8" r="F36"/>
  <c i="1" r="BC61"/>
  <c i="8" r="F37"/>
  <c i="1" r="BD61"/>
  <c i="3" r="F34"/>
  <c i="1" r="BA56"/>
  <c i="4" r="F35"/>
  <c i="1" r="BB57"/>
  <c i="8" l="1" r="R86"/>
  <c r="R85"/>
  <c i="3" r="T91"/>
  <c r="T90"/>
  <c i="5" r="R89"/>
  <c r="R88"/>
  <c i="4" r="T132"/>
  <c r="T94"/>
  <c r="T93"/>
  <c i="5" r="P89"/>
  <c r="P88"/>
  <c i="1" r="AU58"/>
  <c i="4" r="P132"/>
  <c r="R199"/>
  <c i="6" r="P83"/>
  <c i="1" r="AU59"/>
  <c i="4" r="R132"/>
  <c i="8" r="T86"/>
  <c r="T85"/>
  <c i="4" r="R94"/>
  <c r="R93"/>
  <c i="3" r="R91"/>
  <c r="R90"/>
  <c i="6" r="R83"/>
  <c i="5" r="T89"/>
  <c r="T88"/>
  <c i="2" r="R89"/>
  <c r="R88"/>
  <c i="7" r="P83"/>
  <c r="P82"/>
  <c i="1" r="AU60"/>
  <c i="3" r="P91"/>
  <c r="P90"/>
  <c i="1" r="AU56"/>
  <c i="2" r="P89"/>
  <c r="P88"/>
  <c i="1" r="AU55"/>
  <c i="8" r="P86"/>
  <c r="P85"/>
  <c i="1" r="AU61"/>
  <c i="4" r="P199"/>
  <c r="P94"/>
  <c r="P93"/>
  <c i="1" r="AU57"/>
  <c i="2" r="BK89"/>
  <c r="J89"/>
  <c r="J60"/>
  <c i="3" r="BK91"/>
  <c r="J91"/>
  <c r="J60"/>
  <c i="5" r="BK89"/>
  <c r="J89"/>
  <c r="J60"/>
  <c r="J118"/>
  <c r="J66"/>
  <c i="6" r="J91"/>
  <c r="J63"/>
  <c i="7" r="BK83"/>
  <c r="J83"/>
  <c r="J60"/>
  <c i="2" r="BK248"/>
  <c r="J248"/>
  <c r="J67"/>
  <c i="3" r="BK208"/>
  <c r="J208"/>
  <c r="J69"/>
  <c i="4" r="BK94"/>
  <c r="BK199"/>
  <c r="J199"/>
  <c r="J68"/>
  <c r="BK132"/>
  <c r="J132"/>
  <c r="J64"/>
  <c i="8" r="BK86"/>
  <c r="J86"/>
  <c r="J60"/>
  <c i="5" r="BK131"/>
  <c r="J131"/>
  <c r="J67"/>
  <c i="6" r="BK84"/>
  <c r="J84"/>
  <c r="J60"/>
  <c i="1" r="BB54"/>
  <c r="W31"/>
  <c i="5" r="J33"/>
  <c i="1" r="AV58"/>
  <c r="AT58"/>
  <c r="BC54"/>
  <c r="W32"/>
  <c i="3" r="F33"/>
  <c i="1" r="AZ56"/>
  <c i="2" r="J33"/>
  <c i="1" r="AV55"/>
  <c r="AT55"/>
  <c r="BD54"/>
  <c r="W33"/>
  <c i="4" r="F33"/>
  <c i="1" r="AZ57"/>
  <c i="3" r="J33"/>
  <c i="1" r="AV56"/>
  <c r="AT56"/>
  <c i="2" r="F33"/>
  <c i="1" r="AZ55"/>
  <c i="6" r="F33"/>
  <c i="1" r="AZ59"/>
  <c i="5" r="F33"/>
  <c i="1" r="AZ58"/>
  <c i="8" r="J33"/>
  <c i="1" r="AV61"/>
  <c r="AT61"/>
  <c i="8" r="F33"/>
  <c i="1" r="AZ61"/>
  <c i="7" r="F33"/>
  <c i="1" r="AZ60"/>
  <c i="4" r="J33"/>
  <c i="1" r="AV57"/>
  <c r="AT57"/>
  <c i="6" r="J33"/>
  <c i="1" r="AV59"/>
  <c r="AT59"/>
  <c i="7" r="J33"/>
  <c i="1" r="AV60"/>
  <c r="AT60"/>
  <c r="BA54"/>
  <c r="W30"/>
  <c i="4" l="1" r="BK93"/>
  <c r="J93"/>
  <c r="J59"/>
  <c i="2" r="BK88"/>
  <c r="J88"/>
  <c r="J59"/>
  <c i="4" r="J94"/>
  <c r="J60"/>
  <c i="5" r="BK88"/>
  <c r="J88"/>
  <c r="J59"/>
  <c i="7" r="BK82"/>
  <c r="J82"/>
  <c r="J59"/>
  <c i="3" r="BK90"/>
  <c r="J90"/>
  <c i="6" r="BK83"/>
  <c r="J83"/>
  <c i="8" r="BK85"/>
  <c r="J85"/>
  <c r="J59"/>
  <c i="1" r="AU54"/>
  <c r="AZ54"/>
  <c r="W29"/>
  <c r="AY54"/>
  <c r="AX54"/>
  <c i="6" r="J30"/>
  <c i="1" r="AG59"/>
  <c r="AN59"/>
  <c i="3" r="J30"/>
  <c i="1" r="AG56"/>
  <c r="AN56"/>
  <c r="AW54"/>
  <c r="AK30"/>
  <c i="3" l="1" r="J59"/>
  <c i="6" r="J39"/>
  <c i="3" r="J39"/>
  <c i="6" r="J59"/>
  <c i="5" r="J30"/>
  <c i="1" r="AG58"/>
  <c r="AN58"/>
  <c r="AV54"/>
  <c r="AK29"/>
  <c i="2" r="J30"/>
  <c i="1" r="AG55"/>
  <c r="AN55"/>
  <c i="7" r="J30"/>
  <c i="1" r="AG60"/>
  <c r="AN60"/>
  <c i="8" r="J30"/>
  <c i="1" r="AG61"/>
  <c r="AN61"/>
  <c i="4" r="J30"/>
  <c i="1" r="AG57"/>
  <c r="AN57"/>
  <c i="5" l="1" r="J39"/>
  <c i="7" r="J39"/>
  <c i="8" r="J39"/>
  <c i="2" r="J39"/>
  <c i="4" r="J39"/>
  <c i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<sst xmlns="http://schemas.openxmlformats.org/spreadsheetml/2006/main">
  <si>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</si>
  <si>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</si>
  <si>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</si>
  <si>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</si>
  <si>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</si>
  <si>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{1c47413d-86b9-457c-889e-8233d7a514fb}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</si>
  <si>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</si>
  <si>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</si>
  <si>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</si>
  <si>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</si>
  <si>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</si>
  <si>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</si>
  <si>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</si>
  <si>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</si>
  <si>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2020-I-07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</si>
  <si>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</si>
  <si>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</si>
  <si>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 xml:space="preserve"> 2950176 CYKLO SATALICE - VINOŘ, PRAHA 19-2</t>
  </si>
  <si>
    <t>KSO:</t>
  </si>
  <si>
    <t/>
  </si>
  <si>
    <t>CC-CZ:</t>
  </si>
  <si>
    <t>Místo:</t>
  </si>
  <si>
    <t xml:space="preserve"> </t>
  </si>
  <si>
    <t>Datum:</t>
  </si>
  <si>
    <t>25. 5. 2020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</si>
  <si>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</si>
  <si>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</si>
  <si>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</si>
  <si>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</si>
  <si>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</si>
  <si>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</si>
  <si>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</si>
  <si>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</si>
  <si>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</si>
  <si>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</si>
  <si>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</si>
  <si>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</si>
  <si>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</si>
  <si>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</si>
  <si>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</si>
  <si>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</si>
  <si>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</si>
  <si>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</si>
  <si>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</si>
  <si>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</si>
  <si>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</si>
  <si>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</si>
  <si>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</si>
  <si>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</si>
  <si>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</si>
  <si>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</si>
  <si>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</si>
  <si>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</si>
  <si>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</si>
  <si>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</si>
  <si>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</si>
  <si>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</si>
  <si>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</si>
  <si>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</si>
  <si>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</si>
  <si>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</si>
  <si>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</si>
  <si>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</si>
  <si>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</si>
  <si>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</si>
  <si>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</si>
  <si>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</si>
  <si>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</si>
  <si>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</si>
  <si>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</si>
  <si>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</si>
  <si>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</si>
  <si>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</si>
  <si>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</si>
  <si>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</si>
  <si>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Cyklostezka</t>
  </si>
  <si>
    <t>STA</t>
  </si>
  <si>
    <t>1</t>
  </si>
  <si>
    <t>{ad34629e-334b-46a7-a961-6ceeae6d4439}</t>
  </si>
  <si>
    <t>2</t>
  </si>
  <si>
    <t>SO 200</t>
  </si>
  <si>
    <t>Lávka přes Vinoř...</t>
  </si>
  <si>
    <t>{ad5d56c4-fdcc-44d2-9aa0-e9c30729f430}</t>
  </si>
  <si>
    <t>SO 300</t>
  </si>
  <si>
    <t>Osvětlení cyklos...</t>
  </si>
  <si>
    <t>{55d090ec-8346-4c86-990c-78f0c1d6458e}</t>
  </si>
  <si>
    <t>SO 500</t>
  </si>
  <si>
    <t>Ochrana VTL plyn...</t>
  </si>
  <si>
    <t>{b850b05d-04e0-4a1a-9306-6d4e6203cb54}</t>
  </si>
  <si>
    <t>SO 600</t>
  </si>
  <si>
    <t>Ochrana vedení s...</t>
  </si>
  <si>
    <t>{d4f6ff6f-d9fe-4d10-b5bd-920ee24ea3c9}</t>
  </si>
  <si>
    <t>SO 800</t>
  </si>
  <si>
    <t>Sadovnické a krajinářské úpravy</t>
  </si>
  <si>
    <t>{7d4e58f6-888c-41a8-bcf6-b8f86b63327e}</t>
  </si>
  <si>
    <t>VON</t>
  </si>
  <si>
    <t>VEDLEJŠÍ A OSTATNÍ ...</t>
  </si>
  <si>
    <t>{84190c27-a203-4dab-aeec-1b78d17c9002}</t>
  </si>
  <si>
    <t>KRYCÍ LIST SOUPISU PRACÍ</t>
  </si>
  <si>
    <t>Objekt:</t>
  </si>
  <si>
    <t>SO 100 - Cyklostezka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</si>
  <si>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</si>
  <si>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</si>
  <si>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</si>
  <si>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</si>
  <si>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</si>
  <si>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</si>
  <si>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</si>
  <si>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</si>
  <si>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</si>
  <si>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</si>
  <si>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</si>
  <si>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</si>
  <si>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</si>
  <si>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</si>
  <si>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</si>
  <si>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</si>
  <si>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</si>
  <si>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</si>
  <si>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</si>
  <si>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</si>
  <si>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</si>
  <si>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</si>
  <si>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</si>
  <si>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</si>
  <si>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</si>
  <si>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</si>
  <si>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</si>
  <si>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</si>
  <si>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</si>
  <si>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</si>
  <si>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</si>
  <si>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111212211</t>
  </si>
  <si>
    <t>Odstranění nevhodných dřevin průměru kmene do 100 mm výšky do 1 m s odstraněním pařezu do 100 m2 v rovině nebo na svahu do 1:5</t>
  </si>
  <si>
    <t>m2</t>
  </si>
  <si>
    <t>CS ÚRS 2020 01</t>
  </si>
  <si>
    <t>4</t>
  </si>
  <si>
    <t>P</t>
  </si>
  <si>
    <t>Poznámka k položce:_x000d_
Poznámka k položce: Předpoklad pokácení dřevin (stromu) do pr. 100mm - 40 ks.</t>
  </si>
  <si>
    <t>111212351</t>
  </si>
  <si>
    <t>Odstranění nevhodných dřevin průměru kmene do 100 mm výšky přes 1 m s odstraněním pařezu do 100 m2 v rovině nebo na svahu do 1:5</t>
  </si>
  <si>
    <t>3</t>
  </si>
  <si>
    <t>112151011</t>
  </si>
  <si>
    <t>Pokácení stromu volné v celku s odřezáním kmene a s odvětvením průměru kmene přes 100 do 200 mm</t>
  </si>
  <si>
    <t>kus</t>
  </si>
  <si>
    <t>6</t>
  </si>
  <si>
    <t>112151012</t>
  </si>
  <si>
    <t>Pokácení stromu volné v celku s odřezáním kmene a s odvětvením průměru kmene přes 200 do 300 mm</t>
  </si>
  <si>
    <t>8</t>
  </si>
  <si>
    <t>5</t>
  </si>
  <si>
    <t>112151013</t>
  </si>
  <si>
    <t>Pokácení stromu volné v celku s odřezáním kmene a s odvětvením průměru kmene přes 300 do 400 mm</t>
  </si>
  <si>
    <t>10</t>
  </si>
  <si>
    <t>112151014</t>
  </si>
  <si>
    <t>Pokácení stromu volné v celku s odřezáním kmene a s odvětvením průměru kmene přes 400 do 500 mm</t>
  </si>
  <si>
    <t>12</t>
  </si>
  <si>
    <t>7</t>
  </si>
  <si>
    <t>112151353</t>
  </si>
  <si>
    <t>Pokácení stromu postupné se spouštěním částí kmene a koruny o průměru na řezné ploše pařezu přes 300 do 400 mm</t>
  </si>
  <si>
    <t>14</t>
  </si>
  <si>
    <t>112151511</t>
  </si>
  <si>
    <t>Řez a průklest stromů pomocí mobilní plošiny výšky stromu do 10 m</t>
  </si>
  <si>
    <t>16</t>
  </si>
  <si>
    <t>Poznámka k položce:_x000d_
Poznámka k položce: – řez na podchozí výšku + podjezdnou</t>
  </si>
  <si>
    <t>9</t>
  </si>
  <si>
    <t>112251102</t>
  </si>
  <si>
    <t>Odstranění pařezů strojně s jejich vykopáním, vytrháním nebo odstřelením průměru přes 300 do 500 mm</t>
  </si>
  <si>
    <t>-1709741154</t>
  </si>
  <si>
    <t>PSC</t>
  </si>
  <si>
    <t xml:space="preserve">Poznámka k souboru cen:_x000d_
1. Ceny lze použít i pro odstranění pařezů ze sesuté zeminy, vývratů a polomů._x000d_
2. V ceně jsou započteny i náklady na případné nutné odklizení pařezů na hromady na vzdálenost do 50 m nebo naložení na dopravní prostředek._x000d_
3. Mají-li se odstraňovat pařezy z pokáceného souvislého lesního porostu, lze počet pařezů stanovit s přihlédnutím k tabulce v příloze č. 2._x000d_
4. Zásyp jam po pařezech se oceňuje cenami souboru cen 174 2.. Zásyp jam po pařezech._x000d_
5. Průměr pařezu se měří v místě řezu kmene na základě dvojího na sebe kolmého měření a následného zprůměrování naměřených hodnot._x000d_
</t>
  </si>
  <si>
    <t>VV</t>
  </si>
  <si>
    <t>18+9+1+1+2</t>
  </si>
  <si>
    <t>Součet</t>
  </si>
  <si>
    <t>121151127</t>
  </si>
  <si>
    <t>Sejmutí ornice strojně při souvislé ploše přes 500 m2, tl. vrstvy přes 400 do 500 mm</t>
  </si>
  <si>
    <t>18</t>
  </si>
  <si>
    <t>3288"ornice+podorniční vrstva 500 mm</t>
  </si>
  <si>
    <t>11</t>
  </si>
  <si>
    <t>122211101</t>
  </si>
  <si>
    <t>Odkopávky a prokopávky ručně zapažené i nezapažené v hornině třídy těžitelnosti I skupiny 3</t>
  </si>
  <si>
    <t>m3</t>
  </si>
  <si>
    <t>20</t>
  </si>
  <si>
    <t>Poznámka k položce:_x000d_
Poznámka k položce: Ruční výkop v kořenovém systému stromů, 10m2/strom.</t>
  </si>
  <si>
    <t>600,000*0,5</t>
  </si>
  <si>
    <t>122251104</t>
  </si>
  <si>
    <t>Odkopávky a prokopávky nezapažené strojně v hornině třídy těžitelnosti I skupiny 3 přes 100 do 500 m3</t>
  </si>
  <si>
    <t>22</t>
  </si>
  <si>
    <t>1459"odkop tělesa cyklostezky</t>
  </si>
  <si>
    <t>-300"ruční výkop</t>
  </si>
  <si>
    <t>"odkop zeminy v AZ (aktivní zona)" 1644</t>
  </si>
  <si>
    <t>13</t>
  </si>
  <si>
    <t>131113101</t>
  </si>
  <si>
    <t>Hloubení jam ručně zapažených i nezapažených s urovnáním dna do předepsaného profilu a spádu v hornině třídy těžitelnosti I skupiny 1 a 2 soudržných</t>
  </si>
  <si>
    <t>24</t>
  </si>
  <si>
    <t>"jámy pro zákl. patky zábradlí</t>
  </si>
  <si>
    <t>(2*16+2*18)*0,25*0,25*0,6</t>
  </si>
  <si>
    <t>162201402</t>
  </si>
  <si>
    <t>Vodorovné přemístění větví, kmenů nebo pařezů s naložením, složením a dopravou do 1000 m větví stromů listnatých, průměru kmene přes 300 do 500 mm</t>
  </si>
  <si>
    <t>2007302109</t>
  </si>
  <si>
    <t xml:space="preserve">Poznámka k souboru cen:_x000d_
1. Průměr kmene i pařezu se měří v místě řezu._x000d_
2. Měrná jednotka kus je 1 strom._x000d_
</t>
  </si>
  <si>
    <t>162301501</t>
  </si>
  <si>
    <t>Vodorovné přemístění smýcených křovin do průměru kmene 100 mm na vzdálenost do 5 000 m</t>
  </si>
  <si>
    <t>-693250229</t>
  </si>
  <si>
    <t xml:space="preserve">Poznámka k souboru cen:_x000d_
1. Ceny nelze použít pro přemístění křovin do 50 m; toto přemístění je započteno v cenách souborů cen Odstranění křovin a stromů části A 01._x000d_
2. V cenách jsou započteny i náklady na složení křovin z dopravního prostředku do hromad na stanoveném místě._x000d_
</t>
  </si>
  <si>
    <t>80+52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</si>
  <si>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</si>
  <si>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</si>
  <si>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1261602165</t>
  </si>
  <si>
    <t>31*30</t>
  </si>
  <si>
    <t>17</t>
  </si>
  <si>
    <t>162301981</t>
  </si>
  <si>
    <t>Vodorovné přemístění smýcených křovin Příplatek k ceně za každých dalších i započatých 1 000 m</t>
  </si>
  <si>
    <t>2121725055</t>
  </si>
  <si>
    <t>132*25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</si>
  <si>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</si>
  <si>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</si>
  <si>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26</t>
  </si>
  <si>
    <t>3288*0,5"odvoz ornice+podorniční vrstva</t>
  </si>
  <si>
    <t>3814*0,2" odvoz ornice z meziskládky zpět"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</si>
  <si>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</si>
  <si>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</si>
  <si>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</si>
  <si>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28</t>
  </si>
  <si>
    <t>790"dovoz nakoupené zeminy-násypy</t>
  </si>
  <si>
    <t>1644"dovoz zeminy do aktivní zóny</t>
  </si>
  <si>
    <t xml:space="preserve">1459+2,55+1644"odvoz výkopku" 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</si>
  <si>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</si>
  <si>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</si>
  <si>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30</t>
  </si>
  <si>
    <t>790,000*10</t>
  </si>
  <si>
    <t>1644*10</t>
  </si>
  <si>
    <t>3105,55*10</t>
  </si>
  <si>
    <t>M</t>
  </si>
  <si>
    <t>10364100</t>
  </si>
  <si>
    <t>zemina pro terénní úpravy - tříděná</t>
  </si>
  <si>
    <t>t</t>
  </si>
  <si>
    <t>32</t>
  </si>
  <si>
    <t>Poznámka k položce:_x000d_
Poznámka k položce: Nákup zeminy.</t>
  </si>
  <si>
    <t>790*1,8"nákup do násypů</t>
  </si>
  <si>
    <t xml:space="preserve">1644*1,8"štěrkodrť do  aktivní zóny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</si>
  <si>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</si>
  <si>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</si>
  <si>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34</t>
  </si>
  <si>
    <t>790"násyp konstrukce cyklostezky</t>
  </si>
  <si>
    <t>1644 " štěrkodrť do AZ</t>
  </si>
  <si>
    <t>23</t>
  </si>
  <si>
    <t>171201231</t>
  </si>
  <si>
    <t>Poplatek za uložení stavebního odpadu na recyklační skládce (skládkovné) zeminy a kamení zatříděného do Katalogu odpadů pod kódem 17 05 04</t>
  </si>
  <si>
    <t>-674466852</t>
  </si>
  <si>
    <t>1644*1,8"odkop zeminy v AZ</t>
  </si>
  <si>
    <t>300*1,8 " odkop ruční</t>
  </si>
  <si>
    <t>1159*1,8"odkop tělesa cyklostezky</t>
  </si>
  <si>
    <t>2,55*1,8"jámy pro zákl. patky zábradlí</t>
  </si>
  <si>
    <t>(1644-762,8)*1,6 " přebytečná ornice</t>
  </si>
  <si>
    <t>171251201</t>
  </si>
  <si>
    <t>Uložení sypaniny na skládky nebo meziskládky bez hutnění s upravením uložené sypaniny do předepsaného tvaru</t>
  </si>
  <si>
    <t>36</t>
  </si>
  <si>
    <t>1459+2,55+1644"odvoz výkopku na skládku</t>
  </si>
  <si>
    <t xml:space="preserve">3288*0,5"uložení  ornice+podorniční vrstva na meziskládce</t>
  </si>
  <si>
    <t>25</t>
  </si>
  <si>
    <t>181351113</t>
  </si>
  <si>
    <t>Rozprostření a urovnání ornice v rovině nebo ve svahu sklonu do 1:5 strojně při souvislé ploše přes 500 m2, tl. vrstvy do 200 mm</t>
  </si>
  <si>
    <t>38</t>
  </si>
  <si>
    <t>3814"ornice</t>
  </si>
  <si>
    <t>181411131</t>
  </si>
  <si>
    <t>Založení trávníku na půdě předem připravené plochy do 1000 m2 výsevem včetně utažení parkového v rovině nebo na svahu do 1:5</t>
  </si>
  <si>
    <t>40</t>
  </si>
  <si>
    <t>27</t>
  </si>
  <si>
    <t>00572410</t>
  </si>
  <si>
    <t>osivo směs travní parková</t>
  </si>
  <si>
    <t>kg</t>
  </si>
  <si>
    <t>42</t>
  </si>
  <si>
    <t>3814*0,035</t>
  </si>
  <si>
    <t>181951111</t>
  </si>
  <si>
    <t>Úprava pláně vyrovnáním výškových rozdílů strojně v hornině třídy těžitelnosti I, skupiny 1 až 3 bez zhutnění</t>
  </si>
  <si>
    <t>44</t>
  </si>
  <si>
    <t>29</t>
  </si>
  <si>
    <t>181951112</t>
  </si>
  <si>
    <t>Úprava pláně vyrovnáním výškových rozdílů strojně v hornině třídy těžitelnosti I, skupiny 1 až 3 se zhutněním</t>
  </si>
  <si>
    <t>46</t>
  </si>
  <si>
    <t>R.183117319</t>
  </si>
  <si>
    <t>Odkopávka v kořenové zóně stromu v zemině tř. 1 až 4 technologií pneumatického rýče, s přerušením kořenů do 30 mm v rovině nebo na svahu do 1:5, hloubky přes 400 do 600 mm</t>
  </si>
  <si>
    <t>48</t>
  </si>
  <si>
    <t>"ochrana kořenového systému stromů, 10m2/strom"10*60</t>
  </si>
  <si>
    <t>31</t>
  </si>
  <si>
    <t>183403113</t>
  </si>
  <si>
    <t>Obdělání půdy frézováním v rovině nebo na svahu do 1:5</t>
  </si>
  <si>
    <t>50</t>
  </si>
  <si>
    <t>183403161</t>
  </si>
  <si>
    <t>Obdělání půdy válením v rovině nebo na svahu do 1:5</t>
  </si>
  <si>
    <t>52</t>
  </si>
  <si>
    <t>33</t>
  </si>
  <si>
    <t>184802111</t>
  </si>
  <si>
    <t>Chemické odplevelení půdy před založením kultury, trávníku nebo zpevněných ploch o výměře jednotlivě přes 20 m2 v rovině nebo na svahu do 1:5 postřikem na široko</t>
  </si>
  <si>
    <t>54</t>
  </si>
  <si>
    <t>184818231</t>
  </si>
  <si>
    <t>Ochrana kmene bedněním před poškozením stavebním provozem zřízení včetně odstranění výšky bednění do 2 m průměru kmene do 300 mm</t>
  </si>
  <si>
    <t>56</t>
  </si>
  <si>
    <t>35</t>
  </si>
  <si>
    <t>184818232</t>
  </si>
  <si>
    <t>Ochrana kmene bedněním před poškozením stavebním provozem zřízení včetně odstranění výšky bednění do 2 m průměru kmene přes 300 do 500 mm</t>
  </si>
  <si>
    <t>58</t>
  </si>
  <si>
    <t>184818233</t>
  </si>
  <si>
    <t>Ochrana kmene bedněním před poškozením stavebním provozem zřízení včetně odstranění výšky bednění do 2 m průměru kmene přes 500 do 700 mm</t>
  </si>
  <si>
    <t>60</t>
  </si>
  <si>
    <t>37</t>
  </si>
  <si>
    <t>184818234</t>
  </si>
  <si>
    <t>Ochrana kmene bedněním před poškozením stavebním provozem zřízení včetně odstranění výšky bednění do 2 m průměru kmene přes 700 do 900 mm</t>
  </si>
  <si>
    <t>62</t>
  </si>
  <si>
    <t>Zakládání</t>
  </si>
  <si>
    <t>275313611</t>
  </si>
  <si>
    <t>Základy z betonu prostého patky a bloky z betonu kamenem neprokládaného tř. C 16/20</t>
  </si>
  <si>
    <t>64</t>
  </si>
  <si>
    <t>"zákl. patky zábradlí</t>
  </si>
  <si>
    <t>39</t>
  </si>
  <si>
    <t>275351121</t>
  </si>
  <si>
    <t>Bednění základů patek zřízení</t>
  </si>
  <si>
    <t>66</t>
  </si>
  <si>
    <t>"pro zákl. patky zábradlí</t>
  </si>
  <si>
    <t>(2*16+2*18)*4*0,25*0,6</t>
  </si>
  <si>
    <t>275351122</t>
  </si>
  <si>
    <t>Bednění základů patek odstranění</t>
  </si>
  <si>
    <t>68</t>
  </si>
  <si>
    <t>Komunikace pozemní</t>
  </si>
  <si>
    <t>41</t>
  </si>
  <si>
    <t>564911511</t>
  </si>
  <si>
    <t>Podklad nebo podsyp z R-materiálu s rozprostřením a zhutněním, po zhutnění tl. 50 mm</t>
  </si>
  <si>
    <t>70</t>
  </si>
  <si>
    <t>564962111</t>
  </si>
  <si>
    <t>Podklad z mechanicky zpevněného kameniva MZK (minerální beton) s rozprostřením a s hutněním, po zhutnění tl. 200 mm</t>
  </si>
  <si>
    <t>72</t>
  </si>
  <si>
    <t>3288"konstrukce 1</t>
  </si>
  <si>
    <t>1096*0,25*2"krajnice</t>
  </si>
  <si>
    <t>43</t>
  </si>
  <si>
    <t>569931132</t>
  </si>
  <si>
    <t>Zpevnění krajnic nebo komunikací pro pěší s rozprostřením a zhutněním, po zhutnění asfaltovým recyklátem tl. 100 mm</t>
  </si>
  <si>
    <t>74</t>
  </si>
  <si>
    <t>548"na celk. tl. 200mm</t>
  </si>
  <si>
    <t>573111113</t>
  </si>
  <si>
    <t>Postřik infiltrační PI z asfaltu silničního s posypem kamenivem, v množství 1,50 kg/m2</t>
  </si>
  <si>
    <t>76</t>
  </si>
  <si>
    <t>45</t>
  </si>
  <si>
    <t>577143111</t>
  </si>
  <si>
    <t>Asfaltový beton vrstva obrusná ACO 8 (ABJ) s rozprostřením a se zhutněním z nemodifikovaného asfaltu v pruhu šířky do 3 m, po zhutnění tl. 50 mm</t>
  </si>
  <si>
    <t>78</t>
  </si>
  <si>
    <t>1096*3</t>
  </si>
  <si>
    <t>Ostatní konstrukce a práce, bourání</t>
  </si>
  <si>
    <t>911111111</t>
  </si>
  <si>
    <t>Montáž zábradlí ocelového zabetonovaného</t>
  </si>
  <si>
    <t>m</t>
  </si>
  <si>
    <t>80</t>
  </si>
  <si>
    <t>2*30+2*32</t>
  </si>
  <si>
    <t>47</t>
  </si>
  <si>
    <t>55391213R</t>
  </si>
  <si>
    <t>zábradelní trubkový díl s vodorovnou příčkou vč. povrchové úpravy</t>
  </si>
  <si>
    <t>82</t>
  </si>
  <si>
    <t>55391299R</t>
  </si>
  <si>
    <t>Drobný montážní a pomocný materiál</t>
  </si>
  <si>
    <t>kpl</t>
  </si>
  <si>
    <t>84</t>
  </si>
  <si>
    <t>49</t>
  </si>
  <si>
    <t>914111111</t>
  </si>
  <si>
    <t>Montáž svislé dopravní značky základní velikosti do 1 m2 objímkami na sloupky nebo konzoly</t>
  </si>
  <si>
    <t>86</t>
  </si>
  <si>
    <t>40445619</t>
  </si>
  <si>
    <t>zákazové, příkazové dopravní značky B1-B34, C1-15 500mm</t>
  </si>
  <si>
    <t>88</t>
  </si>
  <si>
    <t>51</t>
  </si>
  <si>
    <t>914511112</t>
  </si>
  <si>
    <t>Montáž sloupku dopravních značek délky do 3,5 m do hliníkové patky</t>
  </si>
  <si>
    <t>90</t>
  </si>
  <si>
    <t>40445225</t>
  </si>
  <si>
    <t>sloupek pro dopravní značku Zn D 60mm v 3,5m</t>
  </si>
  <si>
    <t>92</t>
  </si>
  <si>
    <t>53</t>
  </si>
  <si>
    <t>40445240</t>
  </si>
  <si>
    <t>patka pro sloupek Al D 60mm</t>
  </si>
  <si>
    <t>94</t>
  </si>
  <si>
    <t>40445256</t>
  </si>
  <si>
    <t>svorka upínací na sloupek dopravní značky D 60mm</t>
  </si>
  <si>
    <t>96</t>
  </si>
  <si>
    <t>55</t>
  </si>
  <si>
    <t>40445253</t>
  </si>
  <si>
    <t>víčko plastové na sloupek D 60mm</t>
  </si>
  <si>
    <t>98</t>
  </si>
  <si>
    <t>915111121</t>
  </si>
  <si>
    <t>Vodorovné dopravní značení stříkané barvou dělící čára šířky 125 mm přerušovaná bílá základní</t>
  </si>
  <si>
    <t>100</t>
  </si>
  <si>
    <t>57</t>
  </si>
  <si>
    <t>915211122</t>
  </si>
  <si>
    <t>Vodorovné dopravní značení stříkaným plastem dělící čára šířky 125 mm přerušovaná bílá retroreflexní</t>
  </si>
  <si>
    <t>-743901020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</si>
  <si>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</si>
  <si>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1096</t>
  </si>
  <si>
    <t>915611111</t>
  </si>
  <si>
    <t>Předznačení pro vodorovné značení stříkané barvou nebo prováděné z nátěrových hmot liniové dělicí čáry, vodicí proužky</t>
  </si>
  <si>
    <t>102</t>
  </si>
  <si>
    <t>59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</si>
  <si>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</si>
  <si>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</si>
  <si>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104</t>
  </si>
  <si>
    <t>59217017</t>
  </si>
  <si>
    <t>obrubník betonový chodníkový 1000x100x250mm</t>
  </si>
  <si>
    <t>106</t>
  </si>
  <si>
    <t>25,000*1,01</t>
  </si>
  <si>
    <t>61</t>
  </si>
  <si>
    <t>916991121</t>
  </si>
  <si>
    <t>Lože pod obrubníky, krajníky nebo obruby z dlažebních kostek z betonu prostého tř. C 16/20</t>
  </si>
  <si>
    <t>1878463434</t>
  </si>
  <si>
    <t>"lože pod obrubníky" 25*0,07</t>
  </si>
  <si>
    <t>997</t>
  </si>
  <si>
    <t>Přesun sutě</t>
  </si>
  <si>
    <t>997013811</t>
  </si>
  <si>
    <t>Poplatek za uložení stavebního odpadu na skládce (skládkovné) dřevěného zatříděného do Katalogu odpadů pod kódem 17 02 01</t>
  </si>
  <si>
    <t>108</t>
  </si>
  <si>
    <t>(14*3,14*0,2*0,2*20)*0,8</t>
  </si>
  <si>
    <t>150*0,065</t>
  </si>
  <si>
    <t>998</t>
  </si>
  <si>
    <t>Přesun hmot</t>
  </si>
  <si>
    <t>63</t>
  </si>
  <si>
    <t>998225111</t>
  </si>
  <si>
    <t>Přesun hmot pro komunikace s krytem z kameniva, monolitickým betonovým nebo živičným dopravní vzdálenost do 200 m jakékoliv délky objektu</t>
  </si>
  <si>
    <t>110</t>
  </si>
  <si>
    <t>998225192</t>
  </si>
  <si>
    <t>Přesun hmot pro komunikace s krytem z kameniva, monolitickým betonovým nebo živičným Příplatek k ceně za zvětšený přesun přes vymezenou největší dopravní vzdálenost do 2000 m</t>
  </si>
  <si>
    <t>112</t>
  </si>
  <si>
    <t>PSV</t>
  </si>
  <si>
    <t>Práce a dodávky PSV</t>
  </si>
  <si>
    <t>767</t>
  </si>
  <si>
    <t>Konstrukce zámečnické</t>
  </si>
  <si>
    <t>65</t>
  </si>
  <si>
    <t>767896110</t>
  </si>
  <si>
    <t>Montáž lišt a okopových plechů lišt šroubováním</t>
  </si>
  <si>
    <t>114</t>
  </si>
  <si>
    <t>2*30+2*32 "okopový plech zábradlí</t>
  </si>
  <si>
    <t>54915204R</t>
  </si>
  <si>
    <t xml:space="preserve">plech okopový  1000x200mm</t>
  </si>
  <si>
    <t>116</t>
  </si>
  <si>
    <t>SO 200 - Lávka přes Vinoř...</t>
  </si>
  <si>
    <t xml:space="preserve">    3 - Svislé a kompletní konstrukce</t>
  </si>
  <si>
    <t xml:space="preserve">    4 - Vodorovné konstrukce</t>
  </si>
  <si>
    <t xml:space="preserve">    711 - Izolace proti vodě, vlhkosti a plynům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</si>
  <si>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</si>
  <si>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</si>
  <si>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</si>
  <si>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</si>
  <si>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84"dem.dočasné zp. plochy</t>
  </si>
  <si>
    <t>115001106</t>
  </si>
  <si>
    <t>Převedení vody potrubím průměru DN přes 600 do 900</t>
  </si>
  <si>
    <t>121151103</t>
  </si>
  <si>
    <t>Sejmutí ornice strojně při souvislé ploše do 100 m2, tl. vrstvy do 200 mm</t>
  </si>
  <si>
    <t>Poznámka k položce:_x000d_
Poznámka k položce: Pro převedení vody přes potok a dočasnou zp. plochu.</t>
  </si>
  <si>
    <t>131251102</t>
  </si>
  <si>
    <t>Hloubení nezapažených jam a zářezů strojně s urovnáním dna do předepsaného profilu a spádu v hornině třídy těžitelnosti I skupiny 3 přes 20 do 50 m3</t>
  </si>
  <si>
    <t>24"OP1</t>
  </si>
  <si>
    <t>39,3"OP2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</si>
  <si>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</si>
  <si>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</si>
  <si>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(PI*0,08*0,08*24)"mikropiloty</t>
  </si>
  <si>
    <t>63,3"odvoz výkopku na mezideponii</t>
  </si>
  <si>
    <t>63,3"odvoz výkopku-opěry</t>
  </si>
  <si>
    <t>63,3*10</t>
  </si>
  <si>
    <t>167151101</t>
  </si>
  <si>
    <t>Nakládání, skládání a překládání neulehlého výkopku nebo sypaniny strojně nakládání, množství do 100 m3, z horniny třídy těžitelnosti I, skupiny 1 až 3</t>
  </si>
  <si>
    <t>1705740108</t>
  </si>
  <si>
    <t>63,3*1,8</t>
  </si>
  <si>
    <t>-707580478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</si>
  <si>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</si>
  <si>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63,3</t>
  </si>
  <si>
    <t>181351003</t>
  </si>
  <si>
    <t>Rozprostření a urovnání ornice v rovině nebo ve svahu sklonu do 1:5 strojně při souvislé ploše do 100 m2, tl. vrstvy do 200 mm</t>
  </si>
  <si>
    <t>225311114</t>
  </si>
  <si>
    <t>Maloprofilové vrty jádrové průměru přes 93 do 156 mm do úklonu 45° v hl 0 až 25 m v hornině tř. III a IV</t>
  </si>
  <si>
    <t>273311124</t>
  </si>
  <si>
    <t>Základové konstrukce z betonu prostého desky ve výkopu nebo na hlavách pilot C 12/15</t>
  </si>
  <si>
    <t>"opěra 01-podkl.bet."4,9*2*0,1</t>
  </si>
  <si>
    <t>"opěra 02"4,9*2*0,1</t>
  </si>
  <si>
    <t>282602112</t>
  </si>
  <si>
    <t>Injektování povrchové s dvojitým obturátorem mikropilot nebo kotev tlakem přes 0,60 do 2,0 MPa</t>
  </si>
  <si>
    <t>hod</t>
  </si>
  <si>
    <t>3*0,3*8</t>
  </si>
  <si>
    <t>58521113</t>
  </si>
  <si>
    <t>cement portlandský CEM I 52,5MPa</t>
  </si>
  <si>
    <t>PI*0,051*0,051*24*2</t>
  </si>
  <si>
    <t>283111112</t>
  </si>
  <si>
    <t>Zřízení ocelových, trubkových mikropilot tlakové i tahové svislé nebo odklon od svislice do 60° část hladká, průměru přes 80 do 105 mm</t>
  </si>
  <si>
    <t>3*(2*2+2*2)</t>
  </si>
  <si>
    <t>R.14011074</t>
  </si>
  <si>
    <t>trubka ocelová bezešvá hladká jakost 11 353 102x10 mm</t>
  </si>
  <si>
    <t>24*1,03</t>
  </si>
  <si>
    <t>283131112</t>
  </si>
  <si>
    <t>Zřízení hlav trubkových mikropilot namáhaných tlakem i tahem, průměru přes 80 do 105 mm</t>
  </si>
  <si>
    <t>2*2+2*2</t>
  </si>
  <si>
    <t>R.14091001</t>
  </si>
  <si>
    <t>Hlava mikropiloty - plech tl. 10 mm</t>
  </si>
  <si>
    <t>Svislé a kompletní konstrukce</t>
  </si>
  <si>
    <t>334323118</t>
  </si>
  <si>
    <t>Mostní opěry a úložné prahy z betonu železového C 30/37</t>
  </si>
  <si>
    <t>"opěra O1"4,7*1,8*0,5</t>
  </si>
  <si>
    <t>-(4,7*0,3*0,01+0,7*0,2*0,01*2+4,7*0,8*0,03)</t>
  </si>
  <si>
    <t>4,3*0,7*2,5</t>
  </si>
  <si>
    <t>(0,6+1,1)*0,5*0,5*0,3*2</t>
  </si>
  <si>
    <t>-0,4*0,21*4,3</t>
  </si>
  <si>
    <t>Mezisoučet</t>
  </si>
  <si>
    <t>"opěra O2"11,519</t>
  </si>
  <si>
    <t>334323318</t>
  </si>
  <si>
    <t>Mostní bloky ložisek z betonu železového C 30/37</t>
  </si>
  <si>
    <t>(((0,41+0,35)*0,5)*((0,36+0,32)*0,5))*0,015*4</t>
  </si>
  <si>
    <t>334351112</t>
  </si>
  <si>
    <t>Bednění mostních opěr a úložných prahů ze systémového bednění zřízení z překližek, pro železobeton</t>
  </si>
  <si>
    <t>"O1"(4,7*2+1,8*2)*0,5</t>
  </si>
  <si>
    <t>(4,3*2,5-0,3*1,1*2+((0,6+1,1)*0,5*0,5)*4+0,3*(0,6+0,71)*2+(0,7*2,5-0,4*0,21)*2+4,3*2,28+4,3*0,2)</t>
  </si>
  <si>
    <t>"O2"33,072</t>
  </si>
  <si>
    <t>334351211</t>
  </si>
  <si>
    <t>Bednění mostních opěr a úložných prahů ze systémového bednění odstranění z překližek</t>
  </si>
  <si>
    <t>334361216</t>
  </si>
  <si>
    <t>Výztuž betonářská mostních konstrukcí opěr, úložných prahů, křídel, závěrných zídek, bloků ložisek, pilířů a sloupů z oceli 10 505 (R) nebo BSt 500 dříků opěr</t>
  </si>
  <si>
    <t>Vodorovné konstrukce</t>
  </si>
  <si>
    <t>R.423176612.1</t>
  </si>
  <si>
    <t>Montáž atypické nebo speciální ocelové konstrukce šířky přes 2,4 do 4,2 m, výšky přes 3 do 3,6 m mostu o jednom poli, rozpětí pole přes 13 do 30 m</t>
  </si>
  <si>
    <t>R.1145101</t>
  </si>
  <si>
    <t>Ocelová mostní konstrukce - přemostění 20,36m, světlost 19,6m, šířka 4,295m, průchodozí šířka 3,5m, výška 1,6m</t>
  </si>
  <si>
    <t>Poznámka k položce:_x000d_
Poznámka k položce: Nosná konstrukcí 2 svař. příhradové nosníky bezsvislicové soustavy. Horní pás je z uzavřeného profilu 2xU200. Diagonály jsou o průřezu U160. Dolní pás je tvořen nosníky HEA200. Stabilitu horního pasu příhradového nosníku pomáhají zajišťovat příčníky o profilu IPE180. Mezi příčníky IPE180 vloženy po 1,25m profily U120. Mostovka je tvořena plechem tl.4mm s výztuhami 100x4mm po 100mm. Vč. ložisek, povrch. úpravy.</t>
  </si>
  <si>
    <t>564761111</t>
  </si>
  <si>
    <t>Podklad nebo kryt z kameniva hrubého drceného vel. 32-63 mm s rozprostřením a zhutněním, po zhutnění tl. 200 mm</t>
  </si>
  <si>
    <t>Poznámka k položce:_x000d_
Poznámka k položce: Převedení vody potrubím - zpevněná plocha pro přejezd mechanizace.</t>
  </si>
  <si>
    <t>12*3,5*2</t>
  </si>
  <si>
    <t>573211107</t>
  </si>
  <si>
    <t>Postřik spojovací PS bez posypu kamenivem z asfaltu silničního, v množství 0,30 kg/m2</t>
  </si>
  <si>
    <t>578132113</t>
  </si>
  <si>
    <t>Litý asfalt MA 8 (LAJ) s rozprostřením z nemodifikovaného asfaltu v pruhu šířky do 3 m tl. 30 mm</t>
  </si>
  <si>
    <t>20*3,5"mostovka</t>
  </si>
  <si>
    <t>584121109</t>
  </si>
  <si>
    <t>Osazení silničních dílců ze železového betonu s podkladem z kameniva těženého do tl. 40 mm jakéhokoliv druhu a velikosti, na plochu jednotlivě přes 15 do 50 m2</t>
  </si>
  <si>
    <t>59381006</t>
  </si>
  <si>
    <t>panel silniční 3,00x1,00x0,215m</t>
  </si>
  <si>
    <t>941321111</t>
  </si>
  <si>
    <t>Montáž lešení řadového modulového těžkého pracovního s podlahami s provozním zatížením tř. 4 do 300 kg/m2 šířky tř. SW09 přes 0,9 do 1,2 m, výšky do 10 m</t>
  </si>
  <si>
    <t>((4,7+0,9*2)*2+1,2*2)*2,3</t>
  </si>
  <si>
    <t>(1,7*2+1,8*2)*0,5</t>
  </si>
  <si>
    <t>38,92</t>
  </si>
  <si>
    <t>941321211</t>
  </si>
  <si>
    <t>Montáž lešení řadového modulového těžkého pracovního s podlahami s provozním zatížením tř. 4 do 300 kg/m2 Příplatek za první a každý další den použití lešení k ceně -1111 nebo -1112</t>
  </si>
  <si>
    <t>77,84*40*2</t>
  </si>
  <si>
    <t>941321811</t>
  </si>
  <si>
    <t>Demontáž lešení řadového modulového těžkého pracovního s podlahami s provozním zatížením tř. 4 do 300 kg/m2 šířky tř. SW09 přes 0,9 do 1,2 m, výšky do 10 m</t>
  </si>
  <si>
    <t>997221551</t>
  </si>
  <si>
    <t>Vodorovná doprava suti bez naložení, ale se složením a s hrubým urovnáním ze sypkých materiálů, na vzdálenost do 1 km</t>
  </si>
  <si>
    <t>997221559</t>
  </si>
  <si>
    <t>Vodorovná doprava suti bez naložení, ale se složením a s hrubým urovnáním Příplatek k ceně za každý další i započatý 1 km přes 1 km</t>
  </si>
  <si>
    <t>84,420*29</t>
  </si>
  <si>
    <t>997221873</t>
  </si>
  <si>
    <t>-1245423016</t>
  </si>
  <si>
    <t>84*0,35*1,8</t>
  </si>
  <si>
    <t>998212111</t>
  </si>
  <si>
    <t>Přesun hmot pro mosty zděné, betonové monolitické, spřažené ocelobetonové nebo kovové vodorovná dopravní vzdálenost do 100 m výška mostu do 20 m</t>
  </si>
  <si>
    <t>711</t>
  </si>
  <si>
    <t>Izolace proti vodě, vlhkosti a plynům</t>
  </si>
  <si>
    <t>711311001</t>
  </si>
  <si>
    <t>Provedení izolace mostovek natěradly a tmely za studena nátěrem lakem asfaltovým penetračním</t>
  </si>
  <si>
    <t>(4,3*2,5-0,3*1,1*2+((0,6+1,1)*0,5*0,5)*4+0,3*(0,6+0,71)*2+(0,7*2,5-0,4*0,21)*2)</t>
  </si>
  <si>
    <t>22,408"O2</t>
  </si>
  <si>
    <t>11163165</t>
  </si>
  <si>
    <t>nátěr penetrační asfaltový na mostní závěr</t>
  </si>
  <si>
    <t>44,816*0,0003 "Přepočtené koeficientem množství</t>
  </si>
  <si>
    <t>711321131</t>
  </si>
  <si>
    <t>Provedení izolace mostovek natěradly a tmely za horka nátěrem asfaltovým</t>
  </si>
  <si>
    <t>44,816*2"2x nátěr asf.</t>
  </si>
  <si>
    <t>11163152</t>
  </si>
  <si>
    <t>lak hydroizolační asfaltový</t>
  </si>
  <si>
    <t>89,632*0,0015 "Přepočtené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</si>
  <si>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</si>
  <si>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</si>
  <si>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SO 300 - Osvětlení cyklos...</t>
  </si>
  <si>
    <t>VO 1 - ROZVOD PRO OSVĚTLENÍ NAPOJENÍ DISTRIBUCE</t>
  </si>
  <si>
    <t xml:space="preserve">    21-M - Elektromontáže</t>
  </si>
  <si>
    <t xml:space="preserve">    46-M - Zemní práce při extr.mont.pracích</t>
  </si>
  <si>
    <t>VO 2 - ROZVOD PRO OSVĚTLENÍ NAPOJENÍ ZAŘÍZENÍ VO</t>
  </si>
  <si>
    <t>VO 3 - ROZVOD PRO OSVĚTLENÍ NAPOJENÍ SVÍTIDEL VO</t>
  </si>
  <si>
    <t xml:space="preserve">    742 - Elektroinstalace - slaboproud</t>
  </si>
  <si>
    <t>OST - Ostatní práce a činnosti</t>
  </si>
  <si>
    <t>VO 1</t>
  </si>
  <si>
    <t>ROZVOD PRO OSVĚTLENÍ NAPOJENÍ DISTRIBUCE</t>
  </si>
  <si>
    <t>3*0,4*0,25</t>
  </si>
  <si>
    <t>171201221</t>
  </si>
  <si>
    <t>Poplatek za uložení stavebního odpadu na skládce (skládkovné) zeminy a kamení zatříděného do Katalogu odpadů pod kódem 17 05 04</t>
  </si>
  <si>
    <t>0,3*1,7</t>
  </si>
  <si>
    <t>21-M</t>
  </si>
  <si>
    <t>Elektromontáže</t>
  </si>
  <si>
    <t>210100251</t>
  </si>
  <si>
    <t>Ukončení kabelů smršťovací záklopkou nebo páskou se zapojením bez letování počtu a průřezu žil do 4 x 10 mm2</t>
  </si>
  <si>
    <t>34567194R</t>
  </si>
  <si>
    <t>Kabelová koncovka do 1kV KSCZ4X 6-25</t>
  </si>
  <si>
    <t>256</t>
  </si>
  <si>
    <t>210120022</t>
  </si>
  <si>
    <t>Montáž pojistek se zapojením vodičů závitových pojistkových spodků do 500 V 63 A</t>
  </si>
  <si>
    <t>35825228</t>
  </si>
  <si>
    <t>pojistka nožová 32A nízkoztrátová 3,10W, provedení normální, charakteristika gG</t>
  </si>
  <si>
    <t>210120511</t>
  </si>
  <si>
    <t>Montáž jističů se zapojením vodičů jističů do 100 A</t>
  </si>
  <si>
    <t>35822491R</t>
  </si>
  <si>
    <t>jistič 3f_C/16A</t>
  </si>
  <si>
    <t>210270924R</t>
  </si>
  <si>
    <t>Plastový kompaktní pilíř DCK, D+M</t>
  </si>
  <si>
    <t>Poznámka k položce:_x000d_
Poznámka k položce: koordinace s dodávkou skříně SS102 od PREdi</t>
  </si>
  <si>
    <t>210190991R</t>
  </si>
  <si>
    <t>Elektroměrová rozvodnice typová pro PREdi, dvousazbové měření</t>
  </si>
  <si>
    <t xml:space="preserve">Poznámka k položce:_x000d_
Poznámka k položce: elektroměrová rozvodnice typová atest pro PREdi, pro plastový kompaktní pilíř DCK, In=63A, přímé - dvousazbové měření,  jistič před elektroměrem 3f_C/16A</t>
  </si>
  <si>
    <t>210812033</t>
  </si>
  <si>
    <t>Montáž izolovaných kabelů měděných do 1 kV bez ukončení plných a kulatých (CYKY, CHKE-R,...) uložených volně nebo v liště počtu a průřezu žil 4x6 až 10 mm2</t>
  </si>
  <si>
    <t>34111076</t>
  </si>
  <si>
    <t>kabel silový s Cu jádrem 1kV 4x10mm2</t>
  </si>
  <si>
    <t>5*1,15 "Přepočtené koeficientem množství</t>
  </si>
  <si>
    <t>46-M</t>
  </si>
  <si>
    <t>Zemní práce při extr.mont.pracích</t>
  </si>
  <si>
    <t>460150243</t>
  </si>
  <si>
    <t>Hloubení zapažených i nezapažených kabelových rýh ručně včetně urovnání dna s přemístěním výkopku do vzdálenosti 3 m od okraje jámy nebo naložením na dopravní prostředek šířky 50 cm, hloubky 60 cm, v hornině třídy 3</t>
  </si>
  <si>
    <t>460421172</t>
  </si>
  <si>
    <t>Kabelové lože včetně podsypu, zhutnění a urovnání povrchu z písku nebo štěrkopísku tloušťky 10 cm nad kabel zakryté plastovými deskami, šířky lože přes 25 do 50 cm</t>
  </si>
  <si>
    <t>58337310</t>
  </si>
  <si>
    <t>štěrkopísek frakce 0/4</t>
  </si>
  <si>
    <t>3*0,4*0,25*1,89</t>
  </si>
  <si>
    <t>34575122</t>
  </si>
  <si>
    <t>deska kabelová krycí PE červená, 300x9x4mm</t>
  </si>
  <si>
    <t>460490014</t>
  </si>
  <si>
    <t>Krytí kabelů, spojek, koncovek a odbočnic kabelů výstražnou fólií z PVC včetně vyrovnání povrchu rýhy, rozvinutí a uložení fólie do rýhy, fólie šířky do 40cm</t>
  </si>
  <si>
    <t>460520172</t>
  </si>
  <si>
    <t>Montáž trubek ochranných uložených volně do rýhy plastových ohebných, vnitřního průměru přes 32 do 50 mm</t>
  </si>
  <si>
    <t>34571350</t>
  </si>
  <si>
    <t>trubka elektroinstalační ohebná dvouplášťová korugovaná (chránička) D 32/40mm, HDPE+LDPE</t>
  </si>
  <si>
    <t>460560243</t>
  </si>
  <si>
    <t>Zásyp kabelových rýh ručně s uložením výkopku ve vrstvách včetně zhutnění a urovnání povrchu šířky 50 cm hloubky 60 cm, v hornině třídy 3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</si>
  <si>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</si>
  <si>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</si>
  <si>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</si>
  <si>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</si>
  <si>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15*0,3</t>
  </si>
  <si>
    <t>VO 2</t>
  </si>
  <si>
    <t>ROZVOD PRO OSVĚTLENÍ NAPOJENÍ ZAŘÍZENÍ VO</t>
  </si>
  <si>
    <t>53*0,4*0,3+0,924</t>
  </si>
  <si>
    <t>7,284*1,7</t>
  </si>
  <si>
    <t>210812011</t>
  </si>
  <si>
    <t>Montáž izolovaných kabelů měděných do 1 kV bez ukončení plných a kulatých (CYKY, CHKE-R,...) uložených volně nebo v liště počtu a průřezu žil 3x1,5 až 6 mm2</t>
  </si>
  <si>
    <t>55 "měřená část signál HDO pro ZM</t>
  </si>
  <si>
    <t>34111030</t>
  </si>
  <si>
    <t>kabel silový s Cu jádrem 1kV 3x1,5mm2</t>
  </si>
  <si>
    <t>55*1,15 "Přepočtené koeficientem množství</t>
  </si>
  <si>
    <t xml:space="preserve">55 "měřená část, napojení ZM </t>
  </si>
  <si>
    <t>210220302</t>
  </si>
  <si>
    <t>Montáž hromosvodného vedení svorek se 3 a vícešrouby</t>
  </si>
  <si>
    <t>5+5</t>
  </si>
  <si>
    <t>35441860</t>
  </si>
  <si>
    <t>svorka FeZn k jímací tyči - 4 šrouby</t>
  </si>
  <si>
    <t xml:space="preserve">5" připojovací zemnící svorky FeZn -  SP</t>
  </si>
  <si>
    <t xml:space="preserve">5 "připojovací zemnící svorky FeZn -  SK</t>
  </si>
  <si>
    <t>210220002</t>
  </si>
  <si>
    <t>Montáž uzemňovacího vedení s upevněním, propojením a připojením pomocí svorek na povrchu vodičů FeZn drátem nebo lanem průměru do 10 mm</t>
  </si>
  <si>
    <t>35441073</t>
  </si>
  <si>
    <t>drát D 10mm FeZn</t>
  </si>
  <si>
    <t>66*0,62</t>
  </si>
  <si>
    <t>210979002R</t>
  </si>
  <si>
    <t>Kompaktní zapínací bod VO (RVO-1) - kompletní provedení dle PD</t>
  </si>
  <si>
    <t>460050003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</si>
  <si>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3</t>
  </si>
  <si>
    <t>1 "výkop jámy pro základ RVO-1</t>
  </si>
  <si>
    <t>460080014</t>
  </si>
  <si>
    <t>Základové konstrukce základ bez bednění do rostlé zeminy z monolitického betonu tř. C 16/20</t>
  </si>
  <si>
    <t>0,6*1,4*1,1</t>
  </si>
  <si>
    <t>460080042</t>
  </si>
  <si>
    <t>Základové konstrukce výztuž základové konstrukce z betonářské oceli 10505</t>
  </si>
  <si>
    <t>0,924*0,1</t>
  </si>
  <si>
    <t>460080201</t>
  </si>
  <si>
    <t>Základové konstrukce zřízení bednění základových konstrukcí s případnými vzpěrami nezabudovaného</t>
  </si>
  <si>
    <t>(2*1,4+2*0,6)*1,1</t>
  </si>
  <si>
    <t>460080301</t>
  </si>
  <si>
    <t>Základové konstrukce odstranění bednění základových konstrukcí s případnými vzpěrami nezabudovaného</t>
  </si>
  <si>
    <t>53*0,4*0,3*1,89</t>
  </si>
  <si>
    <t>460520174</t>
  </si>
  <si>
    <t>Montáž trubek ochranných uložených volně do rýhy plastových ohebných, vnitřního průměru přes 90 do 110 mm</t>
  </si>
  <si>
    <t>34571355</t>
  </si>
  <si>
    <t>trubka elektroinstalační ohebná dvouplášťová korugovaná (chránička) D 94/110mm, HDPE+LDPE</t>
  </si>
  <si>
    <t>6,36+0,924</t>
  </si>
  <si>
    <t>15*7,284</t>
  </si>
  <si>
    <t>VO 3</t>
  </si>
  <si>
    <t>ROZVOD PRO OSVĚTLENÍ NAPOJENÍ SVÍTIDEL VO</t>
  </si>
  <si>
    <t>115101201</t>
  </si>
  <si>
    <t>Čerpání vody na dopravní výšku do 10 m s uvažovaným průměrným přítokem do 500 l/min</t>
  </si>
  <si>
    <t>115101301</t>
  </si>
  <si>
    <t>Pohotovost záložní čerpací soupravy pro dopravní výšku do 10 m s uvažovaným průměrným přítokem do 500 l/min</t>
  </si>
  <si>
    <t>den</t>
  </si>
  <si>
    <t>13,284 "objem výkopů pro patky sloupů VO</t>
  </si>
  <si>
    <t>1030*0,4*0,25 "lože</t>
  </si>
  <si>
    <t>116,284*1,7</t>
  </si>
  <si>
    <t>742</t>
  </si>
  <si>
    <t>Elektroinstalace - slaboproud</t>
  </si>
  <si>
    <t>742110102</t>
  </si>
  <si>
    <t>Montáž kabelového žlabu drátěného 150/100 mm</t>
  </si>
  <si>
    <t>20 "trasa pro svítidla do konstrukce zábradlí lávky vodoteče</t>
  </si>
  <si>
    <t>34575493</t>
  </si>
  <si>
    <t>žlab kabelový nerez 2m/ks 100X125</t>
  </si>
  <si>
    <t>210040741</t>
  </si>
  <si>
    <t>Nátěry venkovního vedení nn ocelových součástí odmaštění na zemi</t>
  </si>
  <si>
    <t>118</t>
  </si>
  <si>
    <t>27*1</t>
  </si>
  <si>
    <t>210040761</t>
  </si>
  <si>
    <t>Nátěry venkovního vedení nn ocelových součástí základní nátěr na zemi</t>
  </si>
  <si>
    <t>120</t>
  </si>
  <si>
    <t>210040771</t>
  </si>
  <si>
    <t>Nátěry venkovního vedení nn ocelových součástí vrchní nátěr na zemi</t>
  </si>
  <si>
    <t>122</t>
  </si>
  <si>
    <t>124</t>
  </si>
  <si>
    <t>27*1,5/1000</t>
  </si>
  <si>
    <t>210100173</t>
  </si>
  <si>
    <t>Ukončení kabelů smršťovací záklopkou nebo páskou se zapojením bez letování počtu a průřezu žil do 3 x 1,5 až 4 mm2</t>
  </si>
  <si>
    <t>126</t>
  </si>
  <si>
    <t>128</t>
  </si>
  <si>
    <t>130</t>
  </si>
  <si>
    <t>36+18</t>
  </si>
  <si>
    <t>132</t>
  </si>
  <si>
    <t>67</t>
  </si>
  <si>
    <t>210100291R</t>
  </si>
  <si>
    <t>Kabelová šroubovací spojka pro zemní svítidla, CYKY 3J x 1,5, IP 68, provedení T-kus</t>
  </si>
  <si>
    <t>134</t>
  </si>
  <si>
    <t>210100292R</t>
  </si>
  <si>
    <t>Kabelová šroubovací spojka pro zemní svítidla, CYKY 3J x 1,5, IP 68, provedení přímý kus, D+M</t>
  </si>
  <si>
    <t>136</t>
  </si>
  <si>
    <t>69</t>
  </si>
  <si>
    <t>210191991R</t>
  </si>
  <si>
    <t>Vývodová rozvodnice atypová, vestavěná v plast pilíři DCK SS1/N+PP1/N (rozměr š.320 x hl.250 x v.1855), D+M</t>
  </si>
  <si>
    <t>138</t>
  </si>
  <si>
    <t xml:space="preserve">Poznámka k položce:_x000d_
Poznámka k položce: vývodová rozvodnice atypová, vestavěná v plast pilíři DCK SS1/N+PP1/N, rozměr š.320xhl.250xv.1855, napojení na okruh CYKY 4Jx16,  Wlo-2, a rozbočení i odjištění okruhů CYKY 3Jx1,5 pro svítidla v lávce a zemní svítidla ve sloupcích,   podrobně bude uvedeno v realizační dokumentaci, opatřit zámkem FAB pro provozovatele</t>
  </si>
  <si>
    <t>210202016</t>
  </si>
  <si>
    <t>Montáž svítidel výbojkových se zapojením vodičů průmyslových nebo venkovních na sloupek parkových</t>
  </si>
  <si>
    <t>140</t>
  </si>
  <si>
    <t>71</t>
  </si>
  <si>
    <t>34844990R</t>
  </si>
  <si>
    <t>svítidlo na sloup AMPERA mini, 5236, 8 LED/WW-400mA/12W</t>
  </si>
  <si>
    <t>142</t>
  </si>
  <si>
    <t>210203403</t>
  </si>
  <si>
    <t>Montáž svítidel výbojkových se zapojením vodičů průmyslových nebo venkovních stropních přisazených 1 zdroj s krytem</t>
  </si>
  <si>
    <t>144</t>
  </si>
  <si>
    <t>73</t>
  </si>
  <si>
    <t>34833190R</t>
  </si>
  <si>
    <t>svítidlo průmyslové LED Trevos PRIMA TUBE 110 PC, 230V 8W</t>
  </si>
  <si>
    <t>146</t>
  </si>
  <si>
    <t xml:space="preserve">Poznámka k položce:_x000d_
Poznámka k položce: svítidlo  LED  průmyslové přisazené do obráceného žkabu Mars 125/100, provedení nerez,   koordinace s konstrukcí  zábradlí  lávky nezbytná svítidlo průmyslové LED Trevos PRIMA TUBE 110 PC, 230V 8W, 980 lm (rozměr: dl.620xš.95xv100),  zdroj LED trubice teple bílá, 3000 K, 830</t>
  </si>
  <si>
    <t>210203409R</t>
  </si>
  <si>
    <t>Montáž svítidel zapuštěných kulatých do bet. sloupku</t>
  </si>
  <si>
    <t>148</t>
  </si>
  <si>
    <t>75</t>
  </si>
  <si>
    <t>34833191R</t>
  </si>
  <si>
    <t>svítidlo LED zemní kulaté zapuštěné</t>
  </si>
  <si>
    <t>150</t>
  </si>
  <si>
    <t xml:space="preserve">Poznámka k položce:_x000d_
Poznámka k položce: kulaté zapuštěné, příruba vyzařování 60°, 480 lm,  230V / 6WI rozměr:  o130 x hl. 90, mont otvor o128mm, LED vestavný  teple bílá, 3000 K, 830, včetně instalačního pouzdra a šroubů se zajištěním proti snadnému rozebrání !</t>
  </si>
  <si>
    <t>210204001</t>
  </si>
  <si>
    <t>Montáž stožárů osvětlení, bez zemních prací parkových betonových</t>
  </si>
  <si>
    <t>152</t>
  </si>
  <si>
    <t>77</t>
  </si>
  <si>
    <t>31674049R</t>
  </si>
  <si>
    <t>Sloupek - atyp konstrukce z tenkostěného ŽB</t>
  </si>
  <si>
    <t>154</t>
  </si>
  <si>
    <t xml:space="preserve">Poznámka k položce:_x000d_
Poznámka k položce: atyp konstrukce z tenkostěného ŽB sloupku, (zaklopeného vícestěnu), zapuštěného do země a obrubníku stezky,   s přípravou pro osazení přírub svítidel s odpovídajícím směrovým nastavením.</t>
  </si>
  <si>
    <t>210204011</t>
  </si>
  <si>
    <t>Montáž stožárů osvětlení, bez zemních prací ocelových samostatně stojících, délky do 12 m</t>
  </si>
  <si>
    <t>156</t>
  </si>
  <si>
    <t>79</t>
  </si>
  <si>
    <t>31674069R</t>
  </si>
  <si>
    <t>Sloup FeZn, stupňovitý válcový, Kooperativa, typový, "K5-133/89/60" vetknutý do patky</t>
  </si>
  <si>
    <t>158</t>
  </si>
  <si>
    <t>210204202</t>
  </si>
  <si>
    <t>Montáž elektrovýzbroje stožárů osvětlení 2 okruhy</t>
  </si>
  <si>
    <t>160</t>
  </si>
  <si>
    <t>81</t>
  </si>
  <si>
    <t>35719929R</t>
  </si>
  <si>
    <t>elektrovýzbroj pro sloup "Kooperativa" - typová výstroj sloupu</t>
  </si>
  <si>
    <t>162</t>
  </si>
  <si>
    <t>164</t>
  </si>
  <si>
    <t>135 "napojení svítidel ve sloupech</t>
  </si>
  <si>
    <t xml:space="preserve">25 "světelné obvody - napojení svítidel v konstrukcích </t>
  </si>
  <si>
    <t>250 "světelné obvody - napojení svítidel v konstrukcích v zábradlí lávky a zemních svítidel</t>
  </si>
  <si>
    <t>83</t>
  </si>
  <si>
    <t>166</t>
  </si>
  <si>
    <t>410*1,15 "Přepočtené koeficientem množství</t>
  </si>
  <si>
    <t>168</t>
  </si>
  <si>
    <t>630</t>
  </si>
  <si>
    <t>85</t>
  </si>
  <si>
    <t>170</t>
  </si>
  <si>
    <t>630*1,15 "Přepočtené koeficientem množství</t>
  </si>
  <si>
    <t>210812035</t>
  </si>
  <si>
    <t>Montáž izolovaných kabelů měděných do 1 kV bez ukončení plných a kulatých (CYKY, CHKE-R,...) uložených volně nebo v liště počtu a průřezu žil 4x16 mm2</t>
  </si>
  <si>
    <t>172</t>
  </si>
  <si>
    <t>1030</t>
  </si>
  <si>
    <t>87</t>
  </si>
  <si>
    <t>34111080</t>
  </si>
  <si>
    <t>kabel silový s Cu jádrem 1kV 4x16mm2</t>
  </si>
  <si>
    <t>174</t>
  </si>
  <si>
    <t>1030*1,15 "Přepočtené koeficientem množství</t>
  </si>
  <si>
    <t>176</t>
  </si>
  <si>
    <t>5+27+54</t>
  </si>
  <si>
    <t>89</t>
  </si>
  <si>
    <t>178</t>
  </si>
  <si>
    <t xml:space="preserve">27 " připojovací zemnící svorky FeZn -  SP</t>
  </si>
  <si>
    <t xml:space="preserve">54 "připojovací zemnící svorky FeZn -  SS</t>
  </si>
  <si>
    <t>35442026</t>
  </si>
  <si>
    <t>svorka uzemnění Cu pro zemnící pásku</t>
  </si>
  <si>
    <t>180</t>
  </si>
  <si>
    <t>4,34782608695652*1,15 "Přepočtené koeficientem množství</t>
  </si>
  <si>
    <t>91</t>
  </si>
  <si>
    <t>182</t>
  </si>
  <si>
    <t>184</t>
  </si>
  <si>
    <t>10*0,62</t>
  </si>
  <si>
    <t>93</t>
  </si>
  <si>
    <t>186</t>
  </si>
  <si>
    <t xml:space="preserve">300 "vodič  pro vyspojkování  půběžného uzemnění  sloupů na křížení plynovodu a při FeZn lávce, přizemnění rozvodnice Rvo-11,     </t>
  </si>
  <si>
    <t>34140851</t>
  </si>
  <si>
    <t>vodič izolovaný s Cu jádrem 35mm2</t>
  </si>
  <si>
    <t>188</t>
  </si>
  <si>
    <t>95</t>
  </si>
  <si>
    <t>190</t>
  </si>
  <si>
    <t>27 "výkop jámy pro žb patky</t>
  </si>
  <si>
    <t>192</t>
  </si>
  <si>
    <t>27*0,8*0,8*0,8 "základ pro patky</t>
  </si>
  <si>
    <t>97</t>
  </si>
  <si>
    <t>194</t>
  </si>
  <si>
    <t>13,824*0,1</t>
  </si>
  <si>
    <t>196</t>
  </si>
  <si>
    <t>27*(4*0,8)*0,8 "bednění pro źb patky</t>
  </si>
  <si>
    <t>99</t>
  </si>
  <si>
    <t>198</t>
  </si>
  <si>
    <t>200</t>
  </si>
  <si>
    <t>101</t>
  </si>
  <si>
    <t>202</t>
  </si>
  <si>
    <t>204</t>
  </si>
  <si>
    <t>1030*0,4*0,25*1,89</t>
  </si>
  <si>
    <t>103</t>
  </si>
  <si>
    <t>206</t>
  </si>
  <si>
    <t>208</t>
  </si>
  <si>
    <t>105</t>
  </si>
  <si>
    <t>460510201</t>
  </si>
  <si>
    <t>Kabelové prostupy, kanály a multikanály kanály z prefabrikovaných betonových žlabů včetně utěsnění, vyspárování a zakrytí víkem do rýhy, bez výkopových prací neasfaltované 17x14/10,5x10 cm</t>
  </si>
  <si>
    <t>210</t>
  </si>
  <si>
    <t>2*10 "ochrana v místech křížení s plynovodem</t>
  </si>
  <si>
    <t>460520161</t>
  </si>
  <si>
    <t>Montáž trubek ochranných uložených volně do rýhy plastových tuhých,vnitřního průměru do 32 mm</t>
  </si>
  <si>
    <t>212</t>
  </si>
  <si>
    <t>20+30 "trasa linky na lávce</t>
  </si>
  <si>
    <t>107</t>
  </si>
  <si>
    <t>34571092R</t>
  </si>
  <si>
    <t>trubka elektroinstalační tuhá z PVC D 16/20 mm</t>
  </si>
  <si>
    <t>214</t>
  </si>
  <si>
    <t>20 "trasa linky na lávce</t>
  </si>
  <si>
    <t>34571021R</t>
  </si>
  <si>
    <t>trubka elektroinstalační tuhá kovová D 20/29 mm</t>
  </si>
  <si>
    <t>216</t>
  </si>
  <si>
    <t>30 "trasa linky na lávce</t>
  </si>
  <si>
    <t>109</t>
  </si>
  <si>
    <t>460520162</t>
  </si>
  <si>
    <t>Montáž trubek ochranných uložených volně do rýhy plastových tuhých,vnitřního průměru přes 32 do 50 mm</t>
  </si>
  <si>
    <t>218</t>
  </si>
  <si>
    <t>34571023R</t>
  </si>
  <si>
    <t>trubka elektroinstalační tuhá kovová D 29/35,2mm</t>
  </si>
  <si>
    <t>220</t>
  </si>
  <si>
    <t>111</t>
  </si>
  <si>
    <t>222</t>
  </si>
  <si>
    <t>60*1 "prostupky do bet. patek pro el. vedení</t>
  </si>
  <si>
    <t>2*10 "chránička v místech křížení s plynovodem</t>
  </si>
  <si>
    <t>224</t>
  </si>
  <si>
    <t>113</t>
  </si>
  <si>
    <t>34571351</t>
  </si>
  <si>
    <t>trubka elektroinstalační ohebná dvouplášťová korugovaná (chránička) D 41/50mm, HDPE+LDPE</t>
  </si>
  <si>
    <t>226</t>
  </si>
  <si>
    <t>228</t>
  </si>
  <si>
    <t>115</t>
  </si>
  <si>
    <t>230</t>
  </si>
  <si>
    <t>460080290R</t>
  </si>
  <si>
    <t>Pouzdro stožáru - středová PE trubka do patky Js 250, dl. 600 mm</t>
  </si>
  <si>
    <t>232</t>
  </si>
  <si>
    <t>117</t>
  </si>
  <si>
    <t>460080291R</t>
  </si>
  <si>
    <t>Zřízení krycích betonových čepic závěrem sloupu</t>
  </si>
  <si>
    <t>234</t>
  </si>
  <si>
    <t>460080292R</t>
  </si>
  <si>
    <t>Stavebně-montážní přípomoce pro zhotovení patek, D+M</t>
  </si>
  <si>
    <t>236</t>
  </si>
  <si>
    <t>Poznámka k položce:_x000d_
Poznámka k položce: Poznámka k položce: průvrt odtoku pro kondenzát nebo založit PE trubky do dna betonáže, klínování z buk. dřeva podle potřeby montáže, podkl. betonová deska, zapískování stožárů do polohy - velmi jemná frakce,</t>
  </si>
  <si>
    <t>119</t>
  </si>
  <si>
    <t>238</t>
  </si>
  <si>
    <t>240</t>
  </si>
  <si>
    <t>13,824</t>
  </si>
  <si>
    <t>1030*0,4*0,25</t>
  </si>
  <si>
    <t>121</t>
  </si>
  <si>
    <t>242</t>
  </si>
  <si>
    <t>15*116,824</t>
  </si>
  <si>
    <t>OST</t>
  </si>
  <si>
    <t>Ostatní práce a činnosti</t>
  </si>
  <si>
    <t>210950901R</t>
  </si>
  <si>
    <t>Ostatní drobný instalační a pomocný materiál</t>
  </si>
  <si>
    <t>262144</t>
  </si>
  <si>
    <t>244</t>
  </si>
  <si>
    <t>123</t>
  </si>
  <si>
    <t>210950902R</t>
  </si>
  <si>
    <t>Ostatní drobné elektropráce</t>
  </si>
  <si>
    <t>246</t>
  </si>
  <si>
    <t>210950903R</t>
  </si>
  <si>
    <t>Ostatní práce - jeřábnické práce (pronájem jeřábu)</t>
  </si>
  <si>
    <t>248</t>
  </si>
  <si>
    <t>125</t>
  </si>
  <si>
    <t>210980359R</t>
  </si>
  <si>
    <t>Zkoušky, celková prohlídka elektrického rozvodu a zařízení vč. revize</t>
  </si>
  <si>
    <t>250</t>
  </si>
  <si>
    <t>210980719R</t>
  </si>
  <si>
    <t>Oživení systému VO, funkční zkoušky, testování chodu, ovládání, měření intenzity osvětlení</t>
  </si>
  <si>
    <t>252</t>
  </si>
  <si>
    <t>127</t>
  </si>
  <si>
    <t>210980739R</t>
  </si>
  <si>
    <t>Uvedení zařízení do provozu a odzkoušení bezpečného chodu, zaregulování</t>
  </si>
  <si>
    <t>254</t>
  </si>
  <si>
    <t>SO 500 - Ochrana VTL plyn...</t>
  </si>
  <si>
    <t xml:space="preserve">    8 - Trubní vedení</t>
  </si>
  <si>
    <t xml:space="preserve">    789 - Povrchové úpravy ocelových konstrukcí a technologických zařízení</t>
  </si>
  <si>
    <t>M - Práce a dodávky M</t>
  </si>
  <si>
    <t xml:space="preserve">    23-M - Montáže potrubí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</si>
  <si>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</si>
  <si>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</si>
  <si>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8*1,1*1,5 "plynovod DN 100 (VTL 345)</t>
  </si>
  <si>
    <t>9*1,3*1,8 "plynovod DN 300 (VTL 153)</t>
  </si>
  <si>
    <t>8*1,6*2 "plynovod DN 500 (VTL 41)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</si>
  <si>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</si>
  <si>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</si>
  <si>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59,86*2</t>
  </si>
  <si>
    <t>174151101</t>
  </si>
  <si>
    <t>Zásyp sypaninou z jakékoliv horniny strojně s uložením výkopku ve vrstvách se zhutněním jam, šachet, rýh nebo kolem objektů v těchto vykopávkách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</si>
  <si>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</si>
  <si>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</si>
  <si>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1 "opevnění poklopu (plynovod DN 500)</t>
  </si>
  <si>
    <t>1 "opevnění poklopu (plynovod DN 300)</t>
  </si>
  <si>
    <t>58381007</t>
  </si>
  <si>
    <t>kostka dlažební žula drobná 8/10</t>
  </si>
  <si>
    <t>2*1,02 "Přepočtené koeficientem množství</t>
  </si>
  <si>
    <t>Trubní vedení</t>
  </si>
  <si>
    <t>899401112</t>
  </si>
  <si>
    <t>Osazení poklopů litinových šoupátkových</t>
  </si>
  <si>
    <t>42291352</t>
  </si>
  <si>
    <t>poklop litinový šoupátkový pro zemní soupravy osazení do terénu a do vozovky</t>
  </si>
  <si>
    <t xml:space="preserve">1*0,25 "opevnění poklopu (plynovod DN 500) - podkl lože </t>
  </si>
  <si>
    <t>1*0,25 "opevnění poklopu (plynovod DN 300) - podkl lože</t>
  </si>
  <si>
    <t>789</t>
  </si>
  <si>
    <t>Povrchové úpravy ocelových konstrukcí a technologických zařízení</t>
  </si>
  <si>
    <t>789232522</t>
  </si>
  <si>
    <t>Otryskání povrchu potrubí do DN 150 stupeň zarezivění B, stupeň přípravy Sa 2½</t>
  </si>
  <si>
    <t>8*3,14*0,114 "plynovod DN 100</t>
  </si>
  <si>
    <t>789234522</t>
  </si>
  <si>
    <t>Otryskání povrchu potrubí do DN 600 stupeň zarezivění B, stupeň přípravy Sa 2½</t>
  </si>
  <si>
    <t>9*3,14*0,324 "plynovod DN 300</t>
  </si>
  <si>
    <t>8*3,14*0,530 "plynovod DN 500</t>
  </si>
  <si>
    <t>42118101</t>
  </si>
  <si>
    <t>materiál tryskací (ostrohranný tvrdý písek)</t>
  </si>
  <si>
    <t>8*3,14*0,114*0,005 "plynovod DN 100</t>
  </si>
  <si>
    <t>9*3,14*0,324*0,005 "plynovod DN 300</t>
  </si>
  <si>
    <t>8*3,14*0,530*0,005 "plynovod DN 500</t>
  </si>
  <si>
    <t>Práce a dodávky M</t>
  </si>
  <si>
    <t>23-M</t>
  </si>
  <si>
    <t>Montáže potrubí</t>
  </si>
  <si>
    <t>230210091R</t>
  </si>
  <si>
    <t>Odstranění stávající izolace potrubí - ručně</t>
  </si>
  <si>
    <t>230210011</t>
  </si>
  <si>
    <t>Montáž opláštění ruční natavením normálním</t>
  </si>
  <si>
    <t>73532101R</t>
  </si>
  <si>
    <t>Raychem - smršť. iz. páska WPC-C30-E-17x100-RL</t>
  </si>
  <si>
    <t>role</t>
  </si>
  <si>
    <t>230210013</t>
  </si>
  <si>
    <t>Montáž opláštění ruční ovinem páskou za studena 2 vrstvy</t>
  </si>
  <si>
    <t>31752001R</t>
  </si>
  <si>
    <t>páska izolační ERGELIT - Band 18 cm x 6 m</t>
  </si>
  <si>
    <t>230220023R</t>
  </si>
  <si>
    <t>Demontáž příslušenství plynovodů čichačky na plynovod DN 300</t>
  </si>
  <si>
    <t>230220023</t>
  </si>
  <si>
    <t>Montáž příslušenství plynovodů čichačky na plynovod DN 300</t>
  </si>
  <si>
    <t>1 "přemístění stávající čichačky</t>
  </si>
  <si>
    <t>23022002R</t>
  </si>
  <si>
    <t>Čichačka</t>
  </si>
  <si>
    <t>230250034R</t>
  </si>
  <si>
    <t>Demontáž propojovacích objektů POCH</t>
  </si>
  <si>
    <t>1 "přemístění POCH (plynovod DN 300)Demontáž propojovacích objektů POCH</t>
  </si>
  <si>
    <t>230250034</t>
  </si>
  <si>
    <t>Montáž objektů propojovacích POCH</t>
  </si>
  <si>
    <t>1 "přemístění POCH (plynovod DN 300)</t>
  </si>
  <si>
    <t>230250054R</t>
  </si>
  <si>
    <t>Měření el.odporu, kabeláž, propojení alutermicky</t>
  </si>
  <si>
    <t>SO 600 - Ochrana vedení s...</t>
  </si>
  <si>
    <t>62*1,7</t>
  </si>
  <si>
    <t>540 "datový kabel</t>
  </si>
  <si>
    <t>80 "kabel MO</t>
  </si>
  <si>
    <t>540+80</t>
  </si>
  <si>
    <t>(540+80)*0,2*0,5*1,89</t>
  </si>
  <si>
    <t>460490013</t>
  </si>
  <si>
    <t>Krytí kabelů, spojek, koncovek a odbočnic kabelů výstražnou fólií z PVC včetně vyrovnání povrchu rýhy, rozvinutí a uložení fólie do rýhy, fólie šířky do 34cm</t>
  </si>
  <si>
    <t>460520164</t>
  </si>
  <si>
    <t>Montáž trubek ochranných uložených volně do rýhy plastových tuhých,vnitřního průměru přes 90 do 110 mm</t>
  </si>
  <si>
    <t>34571098</t>
  </si>
  <si>
    <t>trubka elektroinstalační dělená (chránička) D 100/110mm, HDPE</t>
  </si>
  <si>
    <t>-62</t>
  </si>
  <si>
    <t>(540+80)*0,2*0,5</t>
  </si>
  <si>
    <t>62*15</t>
  </si>
  <si>
    <t>SO 800 - Sadovnické a krajinářské úpravy</t>
  </si>
  <si>
    <t>183101221</t>
  </si>
  <si>
    <t>Hloubení jamek pro vysazování rostlin v zemině tř.1 až 4 s výměnou půdy z 50% v rovině nebo na svahu do 1:5, objemu přes 0,40 do 1,00 m3</t>
  </si>
  <si>
    <t>914322941</t>
  </si>
  <si>
    <t xml:space="preserve">Poznámka k souboru cen:_x000d_
1. V cenách jsou započteny i náklady na případné naložení přebytečných výkopků na dopravní prostředek, odvoz na vzdálenost do 20 km a složení výkopků._x000d_
2. V cenách nejsou započteny náklady na:_x000d_
a) uložení odpadu na skládku,_x000d_
b) substrát, tyto náklady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</si>
  <si>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"stromy cyklostezka" 45</t>
  </si>
  <si>
    <t>183111213</t>
  </si>
  <si>
    <t>Hloubení jamek pro vysazování rostlin v zemině tř.1 až 4 s výměnou půdy z 50% v rovině nebo na svahu do 1:5, objemu přes 0,005 do 0,01 m3</t>
  </si>
  <si>
    <t>-1722809193</t>
  </si>
  <si>
    <t>"keře cyklostezka" 120</t>
  </si>
  <si>
    <t>184102116</t>
  </si>
  <si>
    <t>Výsadba dřeviny s balem do předem vyhloubené jamky se zalitím v rovině nebo na svahu do 1:5, při průměru balu přes 600 do 800 mm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</si>
  <si>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</si>
  <si>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R-1</t>
  </si>
  <si>
    <t>Acer platanoides– javor mléč</t>
  </si>
  <si>
    <t>R-2</t>
  </si>
  <si>
    <t>Aesculus hippocastanum – jírovec maďal</t>
  </si>
  <si>
    <t>R-3</t>
  </si>
  <si>
    <t>Betula pendula – bříza bělokorá</t>
  </si>
  <si>
    <t>R-4</t>
  </si>
  <si>
    <t>Prunus avium – třešeň ptačí</t>
  </si>
  <si>
    <t>R-5</t>
  </si>
  <si>
    <t>Prunus padus – střemcha obecná</t>
  </si>
  <si>
    <t>R-6</t>
  </si>
  <si>
    <t>Tilia cordata – lípa srdčitá</t>
  </si>
  <si>
    <t>184102111</t>
  </si>
  <si>
    <t>Výsadba dřeviny s balem do předem vyhloubené jamky se zalitím v rovině nebo na svahu do 1:5, při průměru balu přes 100 do 200 mm</t>
  </si>
  <si>
    <t>R-7</t>
  </si>
  <si>
    <t>Corylus avellana – líska obecná 70-90</t>
  </si>
  <si>
    <t>R-8</t>
  </si>
  <si>
    <t>Crataegus monogyna – hloh jenosemenný 100+</t>
  </si>
  <si>
    <t>R-9</t>
  </si>
  <si>
    <t xml:space="preserve">Ligustrum vulgare – ptačí zob  60-100</t>
  </si>
  <si>
    <t>R-10</t>
  </si>
  <si>
    <t>Lonicera xylosteum – zimolez obecný 60-100</t>
  </si>
  <si>
    <t>R-11</t>
  </si>
  <si>
    <t>Sambucus nigra – bez černý 60-100</t>
  </si>
  <si>
    <t>R-12</t>
  </si>
  <si>
    <t>Viburnum lantana – kalina obecná 40-60</t>
  </si>
  <si>
    <t>184215133</t>
  </si>
  <si>
    <t>Ukotvení dřeviny kůly třemi kůly, délky přes 2 do 3 m</t>
  </si>
  <si>
    <t xml:space="preserve">Poznámka k souboru cen:_x000d_
1. V cenách jsou započteny i náklady na ochranu proti poškození kmene v místě vzepření._x000d_
2. V cenách nejsou započteny náklady na dodání kůlů, tyto se oceňují ve specifikaci._x000d_
3. Ceny jsou určeny pro ukotvení dřevin kůly o průměru do 100 mm._x000d_
</t>
  </si>
  <si>
    <t>R-13</t>
  </si>
  <si>
    <t>kůl nad 250 cm se špicí, D 8cm, impregnovaný + příčky (3 řady) + úvazky – komplet 3 ks kůlů strom</t>
  </si>
  <si>
    <t>184215412</t>
  </si>
  <si>
    <t>Zhotovení závlahové mísy u solitérních dřevin v rovině nebo na svahu do 1:5, o průměru mísy přes 0,5 do 1 m</t>
  </si>
  <si>
    <t xml:space="preserve">Poznámka k souboru cen:_x000d_
1. V cenách jsou započteny i náklady na případné naložení vzniklého odpadu na dopravní prostředek, odvoz na vzdálenost do 20 km a složení odpadu._x000d_
2. V cenách nejsou započteny náklady na materiál pro zhotovení závlahové mísy, tento se oceňuje ve specifikaci._x000d_
3. V cenách o sklonu svahu přes 1:1 jsou uvažovány podmínky pro svahy běžně schůdné; bez použití lezeckých technik. V případě použití lezeckých technik se tyto náklady oceňují individuálně._x000d_
</t>
  </si>
  <si>
    <t>184501141</t>
  </si>
  <si>
    <t>Zhotovení obalu kmene z rákosové nebo kokosové rohože v rovině nebo na svahu do 1:5</t>
  </si>
  <si>
    <t xml:space="preserve">Poznámka k souboru cen:_x000d_
1. V cenách nejsou započteny náklady na dodání rohože tyto náklady se oceňují ve specifikaci._x000d_
</t>
  </si>
  <si>
    <t>R-14</t>
  </si>
  <si>
    <t>chránička kmene – rákosová rohož do výšky 200 cm – strom</t>
  </si>
  <si>
    <t>184911421</t>
  </si>
  <si>
    <t>Mulčování vysazených rostlin mulčovací kůrou, tl. do 100 mm v rovině nebo na svahu do 1:5</t>
  </si>
  <si>
    <t xml:space="preserve">Poznámka k souboru cen:_x000d_
1. V cenách jsou započteny i náklady na naložení odpadu na dopravní prostředek, odvoz do 20 km a složení odpadu._x000d_
2. V cenách nejsou započteny náklady na:_x000d_
a) stabilizaci mulče proti erozi a přísady proti vznícení mulče. Tyto práce se oceňují individuálně,_x000d_
b) mulčovací kůru, tato se oceňuje ve specifikaci,_x000d_
c) uložení odpadu na skládku._x000d_
3. Tloušťka mulčovací kůry se měří v nakypřeném stavu._x000d_
</t>
  </si>
  <si>
    <t>Poznámka k položce:_x000d_
přidání hydrogelu k rostlinám –800 g / strom rozhozem, 800 g m2 keře, + přidání tabletového hnojiva 5ks/strom, 2ks keř</t>
  </si>
  <si>
    <t>R-15</t>
  </si>
  <si>
    <t>mulčovací kůra – stromy + keře</t>
  </si>
  <si>
    <t>185802114</t>
  </si>
  <si>
    <t>Hnojení půdy nebo trávníku v rovině nebo na svahu do 1:5 umělým hnojivem s rozdělením k jednotlivým rostlinám</t>
  </si>
  <si>
    <t>259676637</t>
  </si>
  <si>
    <t xml:space="preserve">Poznámka k souboru cen:_x000d_
1. V cenách jsou započteny i náklady na rozprostření nebo rozdělení hnojiva._x000d_
2. V cenách o sklonu svahu přes 1:1 jsou uvažovány podmínky pro svahy běžně schůdné; bez použití lezeckých technik. V případě použití lezeckých technik se tyto náklady oceňují individuálně._x000d_
</t>
  </si>
  <si>
    <t>R-16</t>
  </si>
  <si>
    <t>průmyslové tabletové hnojivo – 5ks strom, 2 ks/keř</t>
  </si>
  <si>
    <t>R-17</t>
  </si>
  <si>
    <t>Hydrogel – krystalky 800 g/strom, 800 g/m2 keře</t>
  </si>
  <si>
    <t>R-18</t>
  </si>
  <si>
    <t>travní semeno 8 g/m2, směs do krajiny, travnatobylinná louka klasická</t>
  </si>
  <si>
    <t>185804311</t>
  </si>
  <si>
    <t>Zalití rostlin vodou plochy záhonů jednotlivě do 20 m2</t>
  </si>
  <si>
    <t>185851121</t>
  </si>
  <si>
    <t>Dovoz vody pro zálivku rostlin na vzdálenost do 1000 m</t>
  </si>
  <si>
    <t xml:space="preserve">Poznámka k souboru cen:_x000d_
1. Ceny lze použít pouze tehdy, když není voda dostupná z vodovodního řádu._x000d_
2. V cenách jsou započteny i náklady na čerpání vody do cisterny._x000d_
3. V cenách nejsou započteny náklady na dodání vody. Tyto náklady se oceňují individuálně._x000d_
</t>
  </si>
  <si>
    <t>185851129</t>
  </si>
  <si>
    <t>Dovoz vody pro zálivku rostlin Příplatek k ceně za každých dalších i započatých 1000 m</t>
  </si>
  <si>
    <t>111111411</t>
  </si>
  <si>
    <t>Odstranění stařiny ze souvislé plochy do 100 m2 v rovině nebo na svahu do 1:5</t>
  </si>
  <si>
    <t xml:space="preserve">Poznámka k souboru cen:_x000d_
1. V cenách jsou započteny i náklady na naložení stařiny na dopravní prostředek, odvoz na vzdálenost do 20 km a její složení._x000d_
2. V cenách nejsou započteny náklady na uložení shrabu na skládku._x000d_
3. Ceny jsou určeny pouze pro odstranění stařiny z neudržovaných trávníků._x000d_
4. Ceny při souvislé ploše nad 1000 m2 lze položky použít i pro odstranění travin nebo travních porostů ošetřených totálním herbicidem._x000d_
5. V cenách o sklonu svahu přes 1:1 jsou uvažovány podmínky pro svahy běžně schůdné; bez použití lezeckých technik. V případě použití těchto technik se tyto náklady oceňují individuálně._x000d_
6. V cenách o sklonu svahu přes 1:1 jsou uvažovány podmínky pro svahy běžně schůdné; bez použití lezeckých technik. V případě použití lezeckých technik se tyto náklady oceňují individuálně._x000d_
</t>
  </si>
  <si>
    <t>Poznámka k položce:_x000d_
včetně naložení na dopr. Prostředek a odvoz do 20 km, včetně složení</t>
  </si>
  <si>
    <t>183403114</t>
  </si>
  <si>
    <t>Obdělání půdy kultivátorováním v rovině nebo na svahu do 1:5</t>
  </si>
  <si>
    <t xml:space="preserve">Poznámka k souboru cen:_x000d_
1. Každé opakované obdělání půdy se oceňuje samostatně._x000d_
2. Ceny -3114 a -3115 lze použít i pro obdělání půdy aktivními branami._x000d_
</t>
  </si>
  <si>
    <t>181411121</t>
  </si>
  <si>
    <t>Založení trávníku na půdě předem připravené plochy do 1000 m2 výsevem včetně utažení lučního v rovině nebo na svahu do 1:5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</si>
  <si>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</si>
  <si>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Poznámka k položce:_x000d_
3 m široký pás podél levé strany (směr Satalice – Vinoř), km 0,8 – 1</t>
  </si>
  <si>
    <t>R-19</t>
  </si>
  <si>
    <t>zahradnický substrát pro stromy a keře</t>
  </si>
  <si>
    <t>998231411</t>
  </si>
  <si>
    <t>Přesun hmot pro sadovnické a krajinářské úpravy - ručně bez užití mechanizace vodorovná dopravní vzdálenost do 100 m</t>
  </si>
  <si>
    <t>770238179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</si>
  <si>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</si>
  <si>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</si>
  <si>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1892341325</t>
  </si>
  <si>
    <t>4*10</t>
  </si>
  <si>
    <t>VON - VEDLEJŠÍ A OSTATNÍ 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</si>
  <si>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</si>
  <si>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</si>
  <si>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</si>
  <si>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</si>
  <si>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</si>
  <si>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</si>
  <si>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</si>
  <si>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</si>
  <si>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</si>
  <si>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</si>
  <si>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</si>
  <si>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</si>
  <si>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Poznámka k položce:_x000d_
Poznámka k položce: Vytyčení stavby před zahájením zemních a stavebních prací.</t>
  </si>
  <si>
    <t>012203000</t>
  </si>
  <si>
    <t>Geodetické práce při provádění stavby</t>
  </si>
  <si>
    <t>Poznámka k položce:_x000d_
Poznámka k položce: Vytyčení stavebních objektů a dílčích částí při provádění stavby.</t>
  </si>
  <si>
    <t>012303000</t>
  </si>
  <si>
    <t>Geodetické práce po výstavbě</t>
  </si>
  <si>
    <t>Poznámka k položce:_x000d_
Poznámka k položce: Geometrické zaměření.</t>
  </si>
  <si>
    <t>012403000</t>
  </si>
  <si>
    <t>Kartografické práce</t>
  </si>
  <si>
    <t>Poznámka k položce:_x000d_
Poznámka k položce: Zhotovení geometrického plánu.</t>
  </si>
  <si>
    <t>013244000</t>
  </si>
  <si>
    <t>Realizační dokumentace stavby - ocelová lávka</t>
  </si>
  <si>
    <t>1024</t>
  </si>
  <si>
    <t>1997856769</t>
  </si>
  <si>
    <t>013254000</t>
  </si>
  <si>
    <t>Dokumentace skutečného provedení stavby</t>
  </si>
  <si>
    <t>VRN3</t>
  </si>
  <si>
    <t>Zařízení staveniště</t>
  </si>
  <si>
    <t>030001000</t>
  </si>
  <si>
    <t>034303000</t>
  </si>
  <si>
    <t>Dopravní značení na staveništi</t>
  </si>
  <si>
    <t>VRN4</t>
  </si>
  <si>
    <t>Inženýrská činnost</t>
  </si>
  <si>
    <t>040001000</t>
  </si>
  <si>
    <t>Poznámka k položce:_x000d_
Poznámka k položce: Vytyčení inženýrských sítí před prováděním stavebních prací.</t>
  </si>
  <si>
    <t>043154000</t>
  </si>
  <si>
    <t>Zkoušky hutnicí</t>
  </si>
  <si>
    <t>Poznámka k položce:_x000d_
Poznámka k položce: Pro objekt SO 100, hutnící zkoušky únosnosti pláně.</t>
  </si>
  <si>
    <t>VRN6</t>
  </si>
  <si>
    <t>Územní vlivy</t>
  </si>
  <si>
    <t>060001000</t>
  </si>
  <si>
    <t>-738589450</t>
  </si>
  <si>
    <t>VRN7</t>
  </si>
  <si>
    <t>Provozní vlivy</t>
  </si>
  <si>
    <t>072103002</t>
  </si>
  <si>
    <t>Projednání DIO a zajištění DIR komunikace I. třídy</t>
  </si>
  <si>
    <t>1305822135</t>
  </si>
  <si>
    <t>"zajištění DIO a DIR" 1</t>
  </si>
  <si>
    <t>079002000</t>
  </si>
  <si>
    <t>Ostatní 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</si>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</sst>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2020-I-07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 xml:space="preserve"> 2950176 CYKLO SATALICE - VINOŘ, PRAHA 19-2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25. 5. 2020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ROUND(SUM(AS55:AS61),2)</f>
        <v>0</v>
      </c>
      <c r="AT54" s="108">
        <f>ROUND(SUM(AV54:AW54),2)</f>
        <v>0</v>
      </c>
      <c r="AU54" s="109">
        <f>ROUND(SUM(AU55:AU61),5)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ROUND(SUM(AZ55:AZ61),2)</f>
        <v>0</v>
      </c>
      <c r="BA54" s="108">
        <f>ROUND(SUM(BA55:BA61),2)</f>
        <v>0</v>
      </c>
      <c r="BB54" s="108">
        <f>ROUND(SUM(BB55:BB61),2)</f>
        <v>0</v>
      </c>
      <c r="BC54" s="108">
        <f>ROUND(SUM(BC55:BC61),2)</f>
        <v>0</v>
      </c>
      <c r="BD54" s="110">
        <f>ROUND(SUM(BD55:BD61),2)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="7" customFormat="1" ht="16.5" customHeight="1">
      <c r="A55" s="113" t="s">
        <v>73</v>
      </c>
      <c r="B55" s="114"/>
      <c r="C55" s="115"/>
      <c r="D55" s="116" t="s">
        <v>74</v>
      </c>
      <c r="E55" s="116"/>
      <c r="F55" s="116"/>
      <c r="G55" s="116"/>
      <c r="H55" s="116"/>
      <c r="I55" s="117"/>
      <c r="J55" s="116" t="s">
        <v>75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100 - Cyklostezka'!J30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'SO 100 - Cyklostezka'!P88</f>
        <v>0</v>
      </c>
      <c r="AV55" s="122">
        <f>'SO 100 - Cyklostezka'!J33</f>
        <v>0</v>
      </c>
      <c r="AW55" s="122">
        <f>'SO 100 - Cyklostezka'!J34</f>
        <v>0</v>
      </c>
      <c r="AX55" s="122">
        <f>'SO 100 - Cyklostezka'!J35</f>
        <v>0</v>
      </c>
      <c r="AY55" s="122">
        <f>'SO 100 - Cyklostezka'!J36</f>
        <v>0</v>
      </c>
      <c r="AZ55" s="122">
        <f>'SO 100 - Cyklostezka'!F33</f>
        <v>0</v>
      </c>
      <c r="BA55" s="122">
        <f>'SO 100 - Cyklostezka'!F34</f>
        <v>0</v>
      </c>
      <c r="BB55" s="122">
        <f>'SO 100 - Cyklostezka'!F35</f>
        <v>0</v>
      </c>
      <c r="BC55" s="122">
        <f>'SO 100 - Cyklostezka'!F36</f>
        <v>0</v>
      </c>
      <c r="BD55" s="124">
        <f>'SO 100 - Cyklostezka'!F37</f>
        <v>0</v>
      </c>
      <c r="BE55" s="7"/>
      <c r="BT55" s="125" t="s">
        <v>77</v>
      </c>
      <c r="BV55" s="125" t="s">
        <v>71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="7" customFormat="1" ht="16.5" customHeight="1">
      <c r="A56" s="113" t="s">
        <v>73</v>
      </c>
      <c r="B56" s="114"/>
      <c r="C56" s="115"/>
      <c r="D56" s="116" t="s">
        <v>80</v>
      </c>
      <c r="E56" s="116"/>
      <c r="F56" s="116"/>
      <c r="G56" s="116"/>
      <c r="H56" s="116"/>
      <c r="I56" s="117"/>
      <c r="J56" s="116" t="s">
        <v>81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200 - Lávka přes Vinoř...'!J30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76</v>
      </c>
      <c r="AR56" s="120"/>
      <c r="AS56" s="121">
        <v>0</v>
      </c>
      <c r="AT56" s="122">
        <f>ROUND(SUM(AV56:AW56),2)</f>
        <v>0</v>
      </c>
      <c r="AU56" s="123">
        <f>'SO 200 - Lávka přes Vinoř...'!P90</f>
        <v>0</v>
      </c>
      <c r="AV56" s="122">
        <f>'SO 200 - Lávka přes Vinoř...'!J33</f>
        <v>0</v>
      </c>
      <c r="AW56" s="122">
        <f>'SO 200 - Lávka přes Vinoř...'!J34</f>
        <v>0</v>
      </c>
      <c r="AX56" s="122">
        <f>'SO 200 - Lávka přes Vinoř...'!J35</f>
        <v>0</v>
      </c>
      <c r="AY56" s="122">
        <f>'SO 200 - Lávka přes Vinoř...'!J36</f>
        <v>0</v>
      </c>
      <c r="AZ56" s="122">
        <f>'SO 200 - Lávka přes Vinoř...'!F33</f>
        <v>0</v>
      </c>
      <c r="BA56" s="122">
        <f>'SO 200 - Lávka přes Vinoř...'!F34</f>
        <v>0</v>
      </c>
      <c r="BB56" s="122">
        <f>'SO 200 - Lávka přes Vinoř...'!F35</f>
        <v>0</v>
      </c>
      <c r="BC56" s="122">
        <f>'SO 200 - Lávka přes Vinoř...'!F36</f>
        <v>0</v>
      </c>
      <c r="BD56" s="124">
        <f>'SO 200 - Lávka přes Vinoř...'!F37</f>
        <v>0</v>
      </c>
      <c r="BE56" s="7"/>
      <c r="BT56" s="125" t="s">
        <v>77</v>
      </c>
      <c r="BV56" s="125" t="s">
        <v>71</v>
      </c>
      <c r="BW56" s="125" t="s">
        <v>82</v>
      </c>
      <c r="BX56" s="125" t="s">
        <v>5</v>
      </c>
      <c r="CL56" s="125" t="s">
        <v>19</v>
      </c>
      <c r="CM56" s="125" t="s">
        <v>79</v>
      </c>
    </row>
    <row r="57" s="7" customFormat="1" ht="16.5" customHeight="1">
      <c r="A57" s="113" t="s">
        <v>73</v>
      </c>
      <c r="B57" s="114"/>
      <c r="C57" s="115"/>
      <c r="D57" s="116" t="s">
        <v>83</v>
      </c>
      <c r="E57" s="116"/>
      <c r="F57" s="116"/>
      <c r="G57" s="116"/>
      <c r="H57" s="116"/>
      <c r="I57" s="117"/>
      <c r="J57" s="116" t="s">
        <v>84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300 - Osvětlení cyklos...'!J30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76</v>
      </c>
      <c r="AR57" s="120"/>
      <c r="AS57" s="121">
        <v>0</v>
      </c>
      <c r="AT57" s="122">
        <f>ROUND(SUM(AV57:AW57),2)</f>
        <v>0</v>
      </c>
      <c r="AU57" s="123">
        <f>'SO 300 - Osvětlení cyklos...'!P93</f>
        <v>0</v>
      </c>
      <c r="AV57" s="122">
        <f>'SO 300 - Osvětlení cyklos...'!J33</f>
        <v>0</v>
      </c>
      <c r="AW57" s="122">
        <f>'SO 300 - Osvětlení cyklos...'!J34</f>
        <v>0</v>
      </c>
      <c r="AX57" s="122">
        <f>'SO 300 - Osvětlení cyklos...'!J35</f>
        <v>0</v>
      </c>
      <c r="AY57" s="122">
        <f>'SO 300 - Osvětlení cyklos...'!J36</f>
        <v>0</v>
      </c>
      <c r="AZ57" s="122">
        <f>'SO 300 - Osvětlení cyklos...'!F33</f>
        <v>0</v>
      </c>
      <c r="BA57" s="122">
        <f>'SO 300 - Osvětlení cyklos...'!F34</f>
        <v>0</v>
      </c>
      <c r="BB57" s="122">
        <f>'SO 300 - Osvětlení cyklos...'!F35</f>
        <v>0</v>
      </c>
      <c r="BC57" s="122">
        <f>'SO 300 - Osvětlení cyklos...'!F36</f>
        <v>0</v>
      </c>
      <c r="BD57" s="124">
        <f>'SO 300 - Osvětlení cyklos...'!F37</f>
        <v>0</v>
      </c>
      <c r="BE57" s="7"/>
      <c r="BT57" s="125" t="s">
        <v>77</v>
      </c>
      <c r="BV57" s="125" t="s">
        <v>71</v>
      </c>
      <c r="BW57" s="125" t="s">
        <v>85</v>
      </c>
      <c r="BX57" s="125" t="s">
        <v>5</v>
      </c>
      <c r="CL57" s="125" t="s">
        <v>19</v>
      </c>
      <c r="CM57" s="125" t="s">
        <v>79</v>
      </c>
    </row>
    <row r="58" s="7" customFormat="1" ht="16.5" customHeight="1">
      <c r="A58" s="113" t="s">
        <v>73</v>
      </c>
      <c r="B58" s="114"/>
      <c r="C58" s="115"/>
      <c r="D58" s="116" t="s">
        <v>86</v>
      </c>
      <c r="E58" s="116"/>
      <c r="F58" s="116"/>
      <c r="G58" s="116"/>
      <c r="H58" s="116"/>
      <c r="I58" s="117"/>
      <c r="J58" s="116" t="s">
        <v>87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500 - Ochrana VTL plyn...'!J30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76</v>
      </c>
      <c r="AR58" s="120"/>
      <c r="AS58" s="121">
        <v>0</v>
      </c>
      <c r="AT58" s="122">
        <f>ROUND(SUM(AV58:AW58),2)</f>
        <v>0</v>
      </c>
      <c r="AU58" s="123">
        <f>'SO 500 - Ochrana VTL plyn...'!P88</f>
        <v>0</v>
      </c>
      <c r="AV58" s="122">
        <f>'SO 500 - Ochrana VTL plyn...'!J33</f>
        <v>0</v>
      </c>
      <c r="AW58" s="122">
        <f>'SO 500 - Ochrana VTL plyn...'!J34</f>
        <v>0</v>
      </c>
      <c r="AX58" s="122">
        <f>'SO 500 - Ochrana VTL plyn...'!J35</f>
        <v>0</v>
      </c>
      <c r="AY58" s="122">
        <f>'SO 500 - Ochrana VTL plyn...'!J36</f>
        <v>0</v>
      </c>
      <c r="AZ58" s="122">
        <f>'SO 500 - Ochrana VTL plyn...'!F33</f>
        <v>0</v>
      </c>
      <c r="BA58" s="122">
        <f>'SO 500 - Ochrana VTL plyn...'!F34</f>
        <v>0</v>
      </c>
      <c r="BB58" s="122">
        <f>'SO 500 - Ochrana VTL plyn...'!F35</f>
        <v>0</v>
      </c>
      <c r="BC58" s="122">
        <f>'SO 500 - Ochrana VTL plyn...'!F36</f>
        <v>0</v>
      </c>
      <c r="BD58" s="124">
        <f>'SO 500 - Ochrana VTL plyn...'!F37</f>
        <v>0</v>
      </c>
      <c r="BE58" s="7"/>
      <c r="BT58" s="125" t="s">
        <v>77</v>
      </c>
      <c r="BV58" s="125" t="s">
        <v>71</v>
      </c>
      <c r="BW58" s="125" t="s">
        <v>88</v>
      </c>
      <c r="BX58" s="125" t="s">
        <v>5</v>
      </c>
      <c r="CL58" s="125" t="s">
        <v>19</v>
      </c>
      <c r="CM58" s="125" t="s">
        <v>79</v>
      </c>
    </row>
    <row r="59" s="7" customFormat="1" ht="16.5" customHeight="1">
      <c r="A59" s="113" t="s">
        <v>73</v>
      </c>
      <c r="B59" s="114"/>
      <c r="C59" s="115"/>
      <c r="D59" s="116" t="s">
        <v>89</v>
      </c>
      <c r="E59" s="116"/>
      <c r="F59" s="116"/>
      <c r="G59" s="116"/>
      <c r="H59" s="116"/>
      <c r="I59" s="117"/>
      <c r="J59" s="116" t="s">
        <v>90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600 - Ochrana vedení s...'!J30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76</v>
      </c>
      <c r="AR59" s="120"/>
      <c r="AS59" s="121">
        <v>0</v>
      </c>
      <c r="AT59" s="122">
        <f>ROUND(SUM(AV59:AW59),2)</f>
        <v>0</v>
      </c>
      <c r="AU59" s="123">
        <f>'SO 600 - Ochrana vedení s...'!P83</f>
        <v>0</v>
      </c>
      <c r="AV59" s="122">
        <f>'SO 600 - Ochrana vedení s...'!J33</f>
        <v>0</v>
      </c>
      <c r="AW59" s="122">
        <f>'SO 600 - Ochrana vedení s...'!J34</f>
        <v>0</v>
      </c>
      <c r="AX59" s="122">
        <f>'SO 600 - Ochrana vedení s...'!J35</f>
        <v>0</v>
      </c>
      <c r="AY59" s="122">
        <f>'SO 600 - Ochrana vedení s...'!J36</f>
        <v>0</v>
      </c>
      <c r="AZ59" s="122">
        <f>'SO 600 - Ochrana vedení s...'!F33</f>
        <v>0</v>
      </c>
      <c r="BA59" s="122">
        <f>'SO 600 - Ochrana vedení s...'!F34</f>
        <v>0</v>
      </c>
      <c r="BB59" s="122">
        <f>'SO 600 - Ochrana vedení s...'!F35</f>
        <v>0</v>
      </c>
      <c r="BC59" s="122">
        <f>'SO 600 - Ochrana vedení s...'!F36</f>
        <v>0</v>
      </c>
      <c r="BD59" s="124">
        <f>'SO 600 - Ochrana vedení s...'!F37</f>
        <v>0</v>
      </c>
      <c r="BE59" s="7"/>
      <c r="BT59" s="125" t="s">
        <v>77</v>
      </c>
      <c r="BV59" s="125" t="s">
        <v>71</v>
      </c>
      <c r="BW59" s="125" t="s">
        <v>91</v>
      </c>
      <c r="BX59" s="125" t="s">
        <v>5</v>
      </c>
      <c r="CL59" s="125" t="s">
        <v>19</v>
      </c>
      <c r="CM59" s="125" t="s">
        <v>79</v>
      </c>
    </row>
    <row r="60" s="7" customFormat="1" ht="16.5" customHeight="1">
      <c r="A60" s="113" t="s">
        <v>73</v>
      </c>
      <c r="B60" s="114"/>
      <c r="C60" s="115"/>
      <c r="D60" s="116" t="s">
        <v>92</v>
      </c>
      <c r="E60" s="116"/>
      <c r="F60" s="116"/>
      <c r="G60" s="116"/>
      <c r="H60" s="116"/>
      <c r="I60" s="117"/>
      <c r="J60" s="116" t="s">
        <v>93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800 - Sadovnické a kra...'!J30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76</v>
      </c>
      <c r="AR60" s="120"/>
      <c r="AS60" s="121">
        <v>0</v>
      </c>
      <c r="AT60" s="122">
        <f>ROUND(SUM(AV60:AW60),2)</f>
        <v>0</v>
      </c>
      <c r="AU60" s="123">
        <f>'SO 800 - Sadovnické a kra...'!P82</f>
        <v>0</v>
      </c>
      <c r="AV60" s="122">
        <f>'SO 800 - Sadovnické a kra...'!J33</f>
        <v>0</v>
      </c>
      <c r="AW60" s="122">
        <f>'SO 800 - Sadovnické a kra...'!J34</f>
        <v>0</v>
      </c>
      <c r="AX60" s="122">
        <f>'SO 800 - Sadovnické a kra...'!J35</f>
        <v>0</v>
      </c>
      <c r="AY60" s="122">
        <f>'SO 800 - Sadovnické a kra...'!J36</f>
        <v>0</v>
      </c>
      <c r="AZ60" s="122">
        <f>'SO 800 - Sadovnické a kra...'!F33</f>
        <v>0</v>
      </c>
      <c r="BA60" s="122">
        <f>'SO 800 - Sadovnické a kra...'!F34</f>
        <v>0</v>
      </c>
      <c r="BB60" s="122">
        <f>'SO 800 - Sadovnické a kra...'!F35</f>
        <v>0</v>
      </c>
      <c r="BC60" s="122">
        <f>'SO 800 - Sadovnické a kra...'!F36</f>
        <v>0</v>
      </c>
      <c r="BD60" s="124">
        <f>'SO 800 - Sadovnické a kra...'!F37</f>
        <v>0</v>
      </c>
      <c r="BE60" s="7"/>
      <c r="BT60" s="125" t="s">
        <v>77</v>
      </c>
      <c r="BV60" s="125" t="s">
        <v>71</v>
      </c>
      <c r="BW60" s="125" t="s">
        <v>94</v>
      </c>
      <c r="BX60" s="125" t="s">
        <v>5</v>
      </c>
      <c r="CL60" s="125" t="s">
        <v>19</v>
      </c>
      <c r="CM60" s="125" t="s">
        <v>79</v>
      </c>
    </row>
    <row r="61" s="7" customFormat="1" ht="16.5" customHeight="1">
      <c r="A61" s="113" t="s">
        <v>73</v>
      </c>
      <c r="B61" s="114"/>
      <c r="C61" s="115"/>
      <c r="D61" s="116" t="s">
        <v>95</v>
      </c>
      <c r="E61" s="116"/>
      <c r="F61" s="116"/>
      <c r="G61" s="116"/>
      <c r="H61" s="116"/>
      <c r="I61" s="117"/>
      <c r="J61" s="116" t="s">
        <v>96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'VON - VEDLEJŠÍ A OSTATNÍ 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76</v>
      </c>
      <c r="AR61" s="120"/>
      <c r="AS61" s="126">
        <v>0</v>
      </c>
      <c r="AT61" s="127">
        <f>ROUND(SUM(AV61:AW61),2)</f>
        <v>0</v>
      </c>
      <c r="AU61" s="128">
        <f>'VON - VEDLEJŠÍ A OSTATNÍ ...'!P85</f>
        <v>0</v>
      </c>
      <c r="AV61" s="127">
        <f>'VON - VEDLEJŠÍ A OSTATNÍ ...'!J33</f>
        <v>0</v>
      </c>
      <c r="AW61" s="127">
        <f>'VON - VEDLEJŠÍ A OSTATNÍ ...'!J34</f>
        <v>0</v>
      </c>
      <c r="AX61" s="127">
        <f>'VON - VEDLEJŠÍ A OSTATNÍ ...'!J35</f>
        <v>0</v>
      </c>
      <c r="AY61" s="127">
        <f>'VON - VEDLEJŠÍ A OSTATNÍ ...'!J36</f>
        <v>0</v>
      </c>
      <c r="AZ61" s="127">
        <f>'VON - VEDLEJŠÍ A OSTATNÍ ...'!F33</f>
        <v>0</v>
      </c>
      <c r="BA61" s="127">
        <f>'VON - VEDLEJŠÍ A OSTATNÍ ...'!F34</f>
        <v>0</v>
      </c>
      <c r="BB61" s="127">
        <f>'VON - VEDLEJŠÍ A OSTATNÍ ...'!F35</f>
        <v>0</v>
      </c>
      <c r="BC61" s="127">
        <f>'VON - VEDLEJŠÍ A OSTATNÍ ...'!F36</f>
        <v>0</v>
      </c>
      <c r="BD61" s="129">
        <f>'VON - VEDLEJŠÍ A OSTATNÍ ...'!F37</f>
        <v>0</v>
      </c>
      <c r="BE61" s="7"/>
      <c r="BT61" s="125" t="s">
        <v>77</v>
      </c>
      <c r="BV61" s="125" t="s">
        <v>71</v>
      </c>
      <c r="BW61" s="125" t="s">
        <v>97</v>
      </c>
      <c r="BX61" s="125" t="s">
        <v>5</v>
      </c>
      <c r="CL61" s="125" t="s">
        <v>19</v>
      </c>
      <c r="CM61" s="125" t="s">
        <v>79</v>
      </c>
    </row>
    <row r="62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sheet="1" formatColumns="0" formatRows="0" objects="1" scenarios="1" spinCount="100000" saltValue="Xs3ET+JHEPnFlaW1++c4cXty0C1bLuFi6X1IG/C6Oz4m0pzEx1Gh3Knwy0Om+gFzwzypi6tMg4+/K9end6NoZA==" hashValue="5sJL6XECkt4XVY4lKOrTBgxCDAti02fHW4JztvZ1X9DoEDu1oBTb3QkXdmEPVMKHis/x0cZrz31LNTo9R5k25A==" algorithmName="SHA-512" password="CC35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0 - Cyklostezka'!C2" display="/"/>
    <hyperlink ref="A56" location="'SO 200 - Lávka přes Vinoř...'!C2" display="/"/>
    <hyperlink ref="A57" location="'SO 300 - Osvětlení cyklos...'!C2" display="/"/>
    <hyperlink ref="A58" location="'SO 500 - Ochrana VTL plyn...'!C2" display="/"/>
    <hyperlink ref="A59" location="'SO 600 - Ochrana vedení s...'!C2" display="/"/>
    <hyperlink ref="A60" location="'SO 800 - Sadovnické a kra...'!C2" display="/"/>
    <hyperlink ref="A61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100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ROUND(J88,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ROUND((SUM(BE88:BE253)),  2)</f>
        <v>0</v>
      </c>
      <c r="G33" s="40"/>
      <c r="H33" s="40"/>
      <c r="I33" s="157">
        <v>0.20999999999999999</v>
      </c>
      <c r="J33" s="156">
        <f>ROUND(((SUM(BE88:BE253))*I33),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ROUND((SUM(BF88:BF253)),  2)</f>
        <v>0</v>
      </c>
      <c r="G34" s="40"/>
      <c r="H34" s="40"/>
      <c r="I34" s="157">
        <v>0.14999999999999999</v>
      </c>
      <c r="J34" s="156">
        <f>ROUND(((SUM(BF88:BF253))*I34),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ROUND((SUM(BG88:BG253)),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ROUND((SUM(BH88:BH253)),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ROUND((SUM(BI88:BI253)),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100 - Cyklostezka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J88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J90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107</v>
      </c>
      <c r="E62" s="188"/>
      <c r="F62" s="188"/>
      <c r="G62" s="188"/>
      <c r="H62" s="188"/>
      <c r="I62" s="189"/>
      <c r="J62" s="190">
        <f>J190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108</v>
      </c>
      <c r="E63" s="188"/>
      <c r="F63" s="188"/>
      <c r="G63" s="188"/>
      <c r="H63" s="188"/>
      <c r="I63" s="189"/>
      <c r="J63" s="190">
        <f>J200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109</v>
      </c>
      <c r="E64" s="188"/>
      <c r="F64" s="188"/>
      <c r="G64" s="188"/>
      <c r="H64" s="188"/>
      <c r="I64" s="189"/>
      <c r="J64" s="190">
        <f>J214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110</v>
      </c>
      <c r="E65" s="188"/>
      <c r="F65" s="188"/>
      <c r="G65" s="188"/>
      <c r="H65" s="188"/>
      <c r="I65" s="189"/>
      <c r="J65" s="190">
        <f>J240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111</v>
      </c>
      <c r="E66" s="188"/>
      <c r="F66" s="188"/>
      <c r="G66" s="188"/>
      <c r="H66" s="188"/>
      <c r="I66" s="189"/>
      <c r="J66" s="190">
        <f>J245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112</v>
      </c>
      <c r="E67" s="181"/>
      <c r="F67" s="181"/>
      <c r="G67" s="181"/>
      <c r="H67" s="181"/>
      <c r="I67" s="182"/>
      <c r="J67" s="183">
        <f>J248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5"/>
      <c r="C68" s="186"/>
      <c r="D68" s="187" t="s">
        <v>113</v>
      </c>
      <c r="E68" s="188"/>
      <c r="F68" s="188"/>
      <c r="G68" s="188"/>
      <c r="H68" s="188"/>
      <c r="I68" s="189"/>
      <c r="J68" s="190">
        <f>J249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168"/>
      <c r="J70" s="62"/>
      <c r="K70" s="6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171"/>
      <c r="J74" s="64"/>
      <c r="K74" s="64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114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2" t="str">
        <f>E7</f>
        <v xml:space="preserve"> 2950176 CYKLO SATALICE - VINOŘ, PRAHA 19-2</v>
      </c>
      <c r="F78" s="34"/>
      <c r="G78" s="34"/>
      <c r="H78" s="34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99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E9</f>
        <v>SO 100 - Cyklostezka</v>
      </c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142" t="s">
        <v>23</v>
      </c>
      <c r="J82" s="74" t="str">
        <f>IF(J12="","",J12)</f>
        <v>25. 5. 2020</v>
      </c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 xml:space="preserve"> </v>
      </c>
      <c r="G84" s="42"/>
      <c r="H84" s="42"/>
      <c r="I84" s="142" t="s">
        <v>30</v>
      </c>
      <c r="J84" s="38" t="str">
        <f>E21</f>
        <v xml:space="preserve"> 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28</v>
      </c>
      <c r="D85" s="42"/>
      <c r="E85" s="42"/>
      <c r="F85" s="29" t="str">
        <f>IF(E18="","",E18)</f>
        <v>Vyplň údaj</v>
      </c>
      <c r="G85" s="42"/>
      <c r="H85" s="42"/>
      <c r="I85" s="142" t="s">
        <v>32</v>
      </c>
      <c r="J85" s="38" t="str">
        <f>E24</f>
        <v xml:space="preserve"> </v>
      </c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192"/>
      <c r="B87" s="193"/>
      <c r="C87" s="194" t="s">
        <v>115</v>
      </c>
      <c r="D87" s="195" t="s">
        <v>54</v>
      </c>
      <c r="E87" s="195" t="s">
        <v>50</v>
      </c>
      <c r="F87" s="195" t="s">
        <v>51</v>
      </c>
      <c r="G87" s="195" t="s">
        <v>116</v>
      </c>
      <c r="H87" s="195" t="s">
        <v>117</v>
      </c>
      <c r="I87" s="196" t="s">
        <v>118</v>
      </c>
      <c r="J87" s="195" t="s">
        <v>103</v>
      </c>
      <c r="K87" s="197" t="s">
        <v>119</v>
      </c>
      <c r="L87" s="198"/>
      <c r="M87" s="94" t="s">
        <v>19</v>
      </c>
      <c r="N87" s="95" t="s">
        <v>39</v>
      </c>
      <c r="O87" s="95" t="s">
        <v>120</v>
      </c>
      <c r="P87" s="95" t="s">
        <v>121</v>
      </c>
      <c r="Q87" s="95" t="s">
        <v>122</v>
      </c>
      <c r="R87" s="95" t="s">
        <v>123</v>
      </c>
      <c r="S87" s="95" t="s">
        <v>124</v>
      </c>
      <c r="T87" s="96" t="s">
        <v>125</v>
      </c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</row>
    <row r="88" s="2" customFormat="1" ht="22.8" customHeight="1">
      <c r="A88" s="40"/>
      <c r="B88" s="41"/>
      <c r="C88" s="101" t="s">
        <v>126</v>
      </c>
      <c r="D88" s="42"/>
      <c r="E88" s="42"/>
      <c r="F88" s="42"/>
      <c r="G88" s="42"/>
      <c r="H88" s="42"/>
      <c r="I88" s="138"/>
      <c r="J88" s="199">
        <f>BK88</f>
        <v>0</v>
      </c>
      <c r="K88" s="42"/>
      <c r="L88" s="46"/>
      <c r="M88" s="97"/>
      <c r="N88" s="200"/>
      <c r="O88" s="98"/>
      <c r="P88" s="201">
        <f>P89+P248</f>
        <v>0</v>
      </c>
      <c r="Q88" s="98"/>
      <c r="R88" s="201">
        <f>R89+R248</f>
        <v>4.0691549999999994</v>
      </c>
      <c r="S88" s="98"/>
      <c r="T88" s="202">
        <f>T89+T248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68</v>
      </c>
      <c r="AU88" s="19" t="s">
        <v>104</v>
      </c>
      <c r="BK88" s="203">
        <f>BK89+BK248</f>
        <v>0</v>
      </c>
    </row>
    <row r="89" s="12" customFormat="1" ht="25.92" customHeight="1">
      <c r="A89" s="12"/>
      <c r="B89" s="204"/>
      <c r="C89" s="205"/>
      <c r="D89" s="206" t="s">
        <v>68</v>
      </c>
      <c r="E89" s="207" t="s">
        <v>127</v>
      </c>
      <c r="F89" s="207" t="s">
        <v>128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P90+P190+P200+P214+P240+P245</f>
        <v>0</v>
      </c>
      <c r="Q89" s="212"/>
      <c r="R89" s="213">
        <f>R90+R190+R200+R214+R240+R245</f>
        <v>4.0691549999999994</v>
      </c>
      <c r="S89" s="212"/>
      <c r="T89" s="214">
        <f>T90+T190+T200+T214+T240+T245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77</v>
      </c>
      <c r="AT89" s="216" t="s">
        <v>68</v>
      </c>
      <c r="AU89" s="216" t="s">
        <v>69</v>
      </c>
      <c r="AY89" s="215" t="s">
        <v>129</v>
      </c>
      <c r="BK89" s="217">
        <f>BK90+BK190+BK200+BK214+BK240+BK245</f>
        <v>0</v>
      </c>
    </row>
    <row r="90" s="12" customFormat="1" ht="22.8" customHeight="1">
      <c r="A90" s="12"/>
      <c r="B90" s="204"/>
      <c r="C90" s="205"/>
      <c r="D90" s="206" t="s">
        <v>68</v>
      </c>
      <c r="E90" s="218" t="s">
        <v>77</v>
      </c>
      <c r="F90" s="218" t="s">
        <v>130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SUM(P91:P189)</f>
        <v>0</v>
      </c>
      <c r="Q90" s="212"/>
      <c r="R90" s="213">
        <f>SUM(R91:R189)</f>
        <v>0</v>
      </c>
      <c r="S90" s="212"/>
      <c r="T90" s="214">
        <f>SUM(T91:T189)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5" t="s">
        <v>77</v>
      </c>
      <c r="AT90" s="216" t="s">
        <v>68</v>
      </c>
      <c r="AU90" s="216" t="s">
        <v>77</v>
      </c>
      <c r="AY90" s="215" t="s">
        <v>129</v>
      </c>
      <c r="BK90" s="217">
        <f>SUM(BK91:BK189)</f>
        <v>0</v>
      </c>
    </row>
    <row r="91" s="2" customFormat="1" ht="21.75" customHeight="1">
      <c r="A91" s="40"/>
      <c r="B91" s="41"/>
      <c r="C91" s="220" t="s">
        <v>77</v>
      </c>
      <c r="D91" s="220" t="s">
        <v>131</v>
      </c>
      <c r="E91" s="221" t="s">
        <v>132</v>
      </c>
      <c r="F91" s="222" t="s">
        <v>133</v>
      </c>
      <c r="G91" s="223" t="s">
        <v>134</v>
      </c>
      <c r="H91" s="224">
        <v>80</v>
      </c>
      <c r="I91" s="225"/>
      <c r="J91" s="226">
        <f>ROUND(I91*H91,2)</f>
        <v>0</v>
      </c>
      <c r="K91" s="222" t="s">
        <v>135</v>
      </c>
      <c r="L91" s="46"/>
      <c r="M91" s="227" t="s">
        <v>19</v>
      </c>
      <c r="N91" s="228" t="s">
        <v>40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136</v>
      </c>
      <c r="AT91" s="231" t="s">
        <v>131</v>
      </c>
      <c r="AU91" s="231" t="s">
        <v>79</v>
      </c>
      <c r="AY91" s="19" t="s">
        <v>129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77</v>
      </c>
      <c r="BK91" s="232">
        <f>ROUND(I91*H91,2)</f>
        <v>0</v>
      </c>
      <c r="BL91" s="19" t="s">
        <v>136</v>
      </c>
      <c r="BM91" s="231" t="s">
        <v>79</v>
      </c>
    </row>
    <row r="92" s="2" customFormat="1">
      <c r="A92" s="40"/>
      <c r="B92" s="41"/>
      <c r="C92" s="42"/>
      <c r="D92" s="233" t="s">
        <v>137</v>
      </c>
      <c r="E92" s="42"/>
      <c r="F92" s="234" t="s">
        <v>138</v>
      </c>
      <c r="G92" s="42"/>
      <c r="H92" s="42"/>
      <c r="I92" s="138"/>
      <c r="J92" s="42"/>
      <c r="K92" s="42"/>
      <c r="L92" s="46"/>
      <c r="M92" s="235"/>
      <c r="N92" s="236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137</v>
      </c>
      <c r="AU92" s="19" t="s">
        <v>79</v>
      </c>
    </row>
    <row r="93" s="2" customFormat="1" ht="21.75" customHeight="1">
      <c r="A93" s="40"/>
      <c r="B93" s="41"/>
      <c r="C93" s="220" t="s">
        <v>79</v>
      </c>
      <c r="D93" s="220" t="s">
        <v>131</v>
      </c>
      <c r="E93" s="221" t="s">
        <v>139</v>
      </c>
      <c r="F93" s="222" t="s">
        <v>140</v>
      </c>
      <c r="G93" s="223" t="s">
        <v>134</v>
      </c>
      <c r="H93" s="224">
        <v>52</v>
      </c>
      <c r="I93" s="225"/>
      <c r="J93" s="226">
        <f>ROUND(I93*H93,2)</f>
        <v>0</v>
      </c>
      <c r="K93" s="222" t="s">
        <v>135</v>
      </c>
      <c r="L93" s="46"/>
      <c r="M93" s="227" t="s">
        <v>19</v>
      </c>
      <c r="N93" s="228" t="s">
        <v>40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136</v>
      </c>
      <c r="AT93" s="231" t="s">
        <v>131</v>
      </c>
      <c r="AU93" s="231" t="s">
        <v>79</v>
      </c>
      <c r="AY93" s="19" t="s">
        <v>129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77</v>
      </c>
      <c r="BK93" s="232">
        <f>ROUND(I93*H93,2)</f>
        <v>0</v>
      </c>
      <c r="BL93" s="19" t="s">
        <v>136</v>
      </c>
      <c r="BM93" s="231" t="s">
        <v>136</v>
      </c>
    </row>
    <row r="94" s="2" customFormat="1" ht="16.5" customHeight="1">
      <c r="A94" s="40"/>
      <c r="B94" s="41"/>
      <c r="C94" s="220" t="s">
        <v>141</v>
      </c>
      <c r="D94" s="220" t="s">
        <v>131</v>
      </c>
      <c r="E94" s="221" t="s">
        <v>142</v>
      </c>
      <c r="F94" s="222" t="s">
        <v>143</v>
      </c>
      <c r="G94" s="223" t="s">
        <v>144</v>
      </c>
      <c r="H94" s="224">
        <v>18</v>
      </c>
      <c r="I94" s="225"/>
      <c r="J94" s="226">
        <f>ROUND(I94*H94,2)</f>
        <v>0</v>
      </c>
      <c r="K94" s="222" t="s">
        <v>135</v>
      </c>
      <c r="L94" s="46"/>
      <c r="M94" s="227" t="s">
        <v>19</v>
      </c>
      <c r="N94" s="228" t="s">
        <v>40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136</v>
      </c>
      <c r="AT94" s="231" t="s">
        <v>131</v>
      </c>
      <c r="AU94" s="231" t="s">
        <v>79</v>
      </c>
      <c r="AY94" s="19" t="s">
        <v>129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77</v>
      </c>
      <c r="BK94" s="232">
        <f>ROUND(I94*H94,2)</f>
        <v>0</v>
      </c>
      <c r="BL94" s="19" t="s">
        <v>136</v>
      </c>
      <c r="BM94" s="231" t="s">
        <v>145</v>
      </c>
    </row>
    <row r="95" s="2" customFormat="1" ht="16.5" customHeight="1">
      <c r="A95" s="40"/>
      <c r="B95" s="41"/>
      <c r="C95" s="220" t="s">
        <v>136</v>
      </c>
      <c r="D95" s="220" t="s">
        <v>131</v>
      </c>
      <c r="E95" s="221" t="s">
        <v>146</v>
      </c>
      <c r="F95" s="222" t="s">
        <v>147</v>
      </c>
      <c r="G95" s="223" t="s">
        <v>144</v>
      </c>
      <c r="H95" s="224">
        <v>9</v>
      </c>
      <c r="I95" s="225"/>
      <c r="J95" s="226">
        <f>ROUND(I95*H95,2)</f>
        <v>0</v>
      </c>
      <c r="K95" s="222" t="s">
        <v>135</v>
      </c>
      <c r="L95" s="46"/>
      <c r="M95" s="227" t="s">
        <v>19</v>
      </c>
      <c r="N95" s="228" t="s">
        <v>40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136</v>
      </c>
      <c r="AT95" s="231" t="s">
        <v>131</v>
      </c>
      <c r="AU95" s="231" t="s">
        <v>79</v>
      </c>
      <c r="AY95" s="19" t="s">
        <v>129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77</v>
      </c>
      <c r="BK95" s="232">
        <f>ROUND(I95*H95,2)</f>
        <v>0</v>
      </c>
      <c r="BL95" s="19" t="s">
        <v>136</v>
      </c>
      <c r="BM95" s="231" t="s">
        <v>148</v>
      </c>
    </row>
    <row r="96" s="2" customFormat="1" ht="16.5" customHeight="1">
      <c r="A96" s="40"/>
      <c r="B96" s="41"/>
      <c r="C96" s="220" t="s">
        <v>149</v>
      </c>
      <c r="D96" s="220" t="s">
        <v>131</v>
      </c>
      <c r="E96" s="221" t="s">
        <v>150</v>
      </c>
      <c r="F96" s="222" t="s">
        <v>151</v>
      </c>
      <c r="G96" s="223" t="s">
        <v>144</v>
      </c>
      <c r="H96" s="224">
        <v>1</v>
      </c>
      <c r="I96" s="225"/>
      <c r="J96" s="226">
        <f>ROUND(I96*H96,2)</f>
        <v>0</v>
      </c>
      <c r="K96" s="222" t="s">
        <v>135</v>
      </c>
      <c r="L96" s="46"/>
      <c r="M96" s="227" t="s">
        <v>19</v>
      </c>
      <c r="N96" s="228" t="s">
        <v>40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136</v>
      </c>
      <c r="AT96" s="231" t="s">
        <v>131</v>
      </c>
      <c r="AU96" s="231" t="s">
        <v>79</v>
      </c>
      <c r="AY96" s="19" t="s">
        <v>129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77</v>
      </c>
      <c r="BK96" s="232">
        <f>ROUND(I96*H96,2)</f>
        <v>0</v>
      </c>
      <c r="BL96" s="19" t="s">
        <v>136</v>
      </c>
      <c r="BM96" s="231" t="s">
        <v>152</v>
      </c>
    </row>
    <row r="97" s="2" customFormat="1" ht="16.5" customHeight="1">
      <c r="A97" s="40"/>
      <c r="B97" s="41"/>
      <c r="C97" s="220" t="s">
        <v>145</v>
      </c>
      <c r="D97" s="220" t="s">
        <v>131</v>
      </c>
      <c r="E97" s="221" t="s">
        <v>153</v>
      </c>
      <c r="F97" s="222" t="s">
        <v>154</v>
      </c>
      <c r="G97" s="223" t="s">
        <v>144</v>
      </c>
      <c r="H97" s="224">
        <v>1</v>
      </c>
      <c r="I97" s="225"/>
      <c r="J97" s="226">
        <f>ROUND(I97*H97,2)</f>
        <v>0</v>
      </c>
      <c r="K97" s="222" t="s">
        <v>135</v>
      </c>
      <c r="L97" s="46"/>
      <c r="M97" s="227" t="s">
        <v>19</v>
      </c>
      <c r="N97" s="228" t="s">
        <v>40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136</v>
      </c>
      <c r="AT97" s="231" t="s">
        <v>131</v>
      </c>
      <c r="AU97" s="231" t="s">
        <v>79</v>
      </c>
      <c r="AY97" s="19" t="s">
        <v>129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77</v>
      </c>
      <c r="BK97" s="232">
        <f>ROUND(I97*H97,2)</f>
        <v>0</v>
      </c>
      <c r="BL97" s="19" t="s">
        <v>136</v>
      </c>
      <c r="BM97" s="231" t="s">
        <v>155</v>
      </c>
    </row>
    <row r="98" s="2" customFormat="1" ht="21.75" customHeight="1">
      <c r="A98" s="40"/>
      <c r="B98" s="41"/>
      <c r="C98" s="220" t="s">
        <v>156</v>
      </c>
      <c r="D98" s="220" t="s">
        <v>131</v>
      </c>
      <c r="E98" s="221" t="s">
        <v>157</v>
      </c>
      <c r="F98" s="222" t="s">
        <v>158</v>
      </c>
      <c r="G98" s="223" t="s">
        <v>144</v>
      </c>
      <c r="H98" s="224">
        <v>2</v>
      </c>
      <c r="I98" s="225"/>
      <c r="J98" s="226">
        <f>ROUND(I98*H98,2)</f>
        <v>0</v>
      </c>
      <c r="K98" s="222" t="s">
        <v>135</v>
      </c>
      <c r="L98" s="46"/>
      <c r="M98" s="227" t="s">
        <v>19</v>
      </c>
      <c r="N98" s="228" t="s">
        <v>40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136</v>
      </c>
      <c r="AT98" s="231" t="s">
        <v>131</v>
      </c>
      <c r="AU98" s="231" t="s">
        <v>79</v>
      </c>
      <c r="AY98" s="19" t="s">
        <v>129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77</v>
      </c>
      <c r="BK98" s="232">
        <f>ROUND(I98*H98,2)</f>
        <v>0</v>
      </c>
      <c r="BL98" s="19" t="s">
        <v>136</v>
      </c>
      <c r="BM98" s="231" t="s">
        <v>159</v>
      </c>
    </row>
    <row r="99" s="2" customFormat="1" ht="16.5" customHeight="1">
      <c r="A99" s="40"/>
      <c r="B99" s="41"/>
      <c r="C99" s="220" t="s">
        <v>148</v>
      </c>
      <c r="D99" s="220" t="s">
        <v>131</v>
      </c>
      <c r="E99" s="221" t="s">
        <v>160</v>
      </c>
      <c r="F99" s="222" t="s">
        <v>161</v>
      </c>
      <c r="G99" s="223" t="s">
        <v>144</v>
      </c>
      <c r="H99" s="224">
        <v>18</v>
      </c>
      <c r="I99" s="225"/>
      <c r="J99" s="226">
        <f>ROUND(I99*H99,2)</f>
        <v>0</v>
      </c>
      <c r="K99" s="222" t="s">
        <v>135</v>
      </c>
      <c r="L99" s="46"/>
      <c r="M99" s="227" t="s">
        <v>19</v>
      </c>
      <c r="N99" s="228" t="s">
        <v>40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136</v>
      </c>
      <c r="AT99" s="231" t="s">
        <v>131</v>
      </c>
      <c r="AU99" s="231" t="s">
        <v>79</v>
      </c>
      <c r="AY99" s="19" t="s">
        <v>129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77</v>
      </c>
      <c r="BK99" s="232">
        <f>ROUND(I99*H99,2)</f>
        <v>0</v>
      </c>
      <c r="BL99" s="19" t="s">
        <v>136</v>
      </c>
      <c r="BM99" s="231" t="s">
        <v>162</v>
      </c>
    </row>
    <row r="100" s="2" customFormat="1">
      <c r="A100" s="40"/>
      <c r="B100" s="41"/>
      <c r="C100" s="42"/>
      <c r="D100" s="233" t="s">
        <v>137</v>
      </c>
      <c r="E100" s="42"/>
      <c r="F100" s="234" t="s">
        <v>163</v>
      </c>
      <c r="G100" s="42"/>
      <c r="H100" s="42"/>
      <c r="I100" s="138"/>
      <c r="J100" s="42"/>
      <c r="K100" s="42"/>
      <c r="L100" s="46"/>
      <c r="M100" s="235"/>
      <c r="N100" s="23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137</v>
      </c>
      <c r="AU100" s="19" t="s">
        <v>79</v>
      </c>
    </row>
    <row r="101" s="2" customFormat="1" ht="16.5" customHeight="1">
      <c r="A101" s="40"/>
      <c r="B101" s="41"/>
      <c r="C101" s="220" t="s">
        <v>164</v>
      </c>
      <c r="D101" s="220" t="s">
        <v>131</v>
      </c>
      <c r="E101" s="221" t="s">
        <v>165</v>
      </c>
      <c r="F101" s="222" t="s">
        <v>166</v>
      </c>
      <c r="G101" s="223" t="s">
        <v>144</v>
      </c>
      <c r="H101" s="224">
        <v>31</v>
      </c>
      <c r="I101" s="225"/>
      <c r="J101" s="226">
        <f>ROUND(I101*H101,2)</f>
        <v>0</v>
      </c>
      <c r="K101" s="222" t="s">
        <v>135</v>
      </c>
      <c r="L101" s="46"/>
      <c r="M101" s="227" t="s">
        <v>19</v>
      </c>
      <c r="N101" s="228" t="s">
        <v>40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136</v>
      </c>
      <c r="AT101" s="231" t="s">
        <v>131</v>
      </c>
      <c r="AU101" s="231" t="s">
        <v>79</v>
      </c>
      <c r="AY101" s="19" t="s">
        <v>129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77</v>
      </c>
      <c r="BK101" s="232">
        <f>ROUND(I101*H101,2)</f>
        <v>0</v>
      </c>
      <c r="BL101" s="19" t="s">
        <v>136</v>
      </c>
      <c r="BM101" s="231" t="s">
        <v>167</v>
      </c>
    </row>
    <row r="102" s="2" customFormat="1">
      <c r="A102" s="40"/>
      <c r="B102" s="41"/>
      <c r="C102" s="42"/>
      <c r="D102" s="233" t="s">
        <v>168</v>
      </c>
      <c r="E102" s="42"/>
      <c r="F102" s="234" t="s">
        <v>169</v>
      </c>
      <c r="G102" s="42"/>
      <c r="H102" s="42"/>
      <c r="I102" s="138"/>
      <c r="J102" s="42"/>
      <c r="K102" s="42"/>
      <c r="L102" s="46"/>
      <c r="M102" s="235"/>
      <c r="N102" s="23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168</v>
      </c>
      <c r="AU102" s="19" t="s">
        <v>79</v>
      </c>
    </row>
    <row r="103" s="13" customFormat="1">
      <c r="A103" s="13"/>
      <c r="B103" s="237"/>
      <c r="C103" s="238"/>
      <c r="D103" s="233" t="s">
        <v>170</v>
      </c>
      <c r="E103" s="239" t="s">
        <v>19</v>
      </c>
      <c r="F103" s="240" t="s">
        <v>171</v>
      </c>
      <c r="G103" s="238"/>
      <c r="H103" s="241">
        <v>31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170</v>
      </c>
      <c r="AU103" s="247" t="s">
        <v>79</v>
      </c>
      <c r="AV103" s="13" t="s">
        <v>79</v>
      </c>
      <c r="AW103" s="13" t="s">
        <v>31</v>
      </c>
      <c r="AX103" s="13" t="s">
        <v>69</v>
      </c>
      <c r="AY103" s="247" t="s">
        <v>129</v>
      </c>
    </row>
    <row r="104" s="14" customFormat="1">
      <c r="A104" s="14"/>
      <c r="B104" s="248"/>
      <c r="C104" s="249"/>
      <c r="D104" s="233" t="s">
        <v>170</v>
      </c>
      <c r="E104" s="250" t="s">
        <v>19</v>
      </c>
      <c r="F104" s="251" t="s">
        <v>172</v>
      </c>
      <c r="G104" s="249"/>
      <c r="H104" s="252">
        <v>31</v>
      </c>
      <c r="I104" s="253"/>
      <c r="J104" s="249"/>
      <c r="K104" s="249"/>
      <c r="L104" s="254"/>
      <c r="M104" s="255"/>
      <c r="N104" s="256"/>
      <c r="O104" s="256"/>
      <c r="P104" s="256"/>
      <c r="Q104" s="256"/>
      <c r="R104" s="256"/>
      <c r="S104" s="256"/>
      <c r="T104" s="25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8" t="s">
        <v>170</v>
      </c>
      <c r="AU104" s="258" t="s">
        <v>79</v>
      </c>
      <c r="AV104" s="14" t="s">
        <v>136</v>
      </c>
      <c r="AW104" s="14" t="s">
        <v>31</v>
      </c>
      <c r="AX104" s="14" t="s">
        <v>77</v>
      </c>
      <c r="AY104" s="258" t="s">
        <v>129</v>
      </c>
    </row>
    <row r="105" s="2" customFormat="1" ht="16.5" customHeight="1">
      <c r="A105" s="40"/>
      <c r="B105" s="41"/>
      <c r="C105" s="220" t="s">
        <v>152</v>
      </c>
      <c r="D105" s="220" t="s">
        <v>131</v>
      </c>
      <c r="E105" s="221" t="s">
        <v>173</v>
      </c>
      <c r="F105" s="222" t="s">
        <v>174</v>
      </c>
      <c r="G105" s="223" t="s">
        <v>134</v>
      </c>
      <c r="H105" s="224">
        <v>3288</v>
      </c>
      <c r="I105" s="225"/>
      <c r="J105" s="226">
        <f>ROUND(I105*H105,2)</f>
        <v>0</v>
      </c>
      <c r="K105" s="222" t="s">
        <v>135</v>
      </c>
      <c r="L105" s="46"/>
      <c r="M105" s="227" t="s">
        <v>19</v>
      </c>
      <c r="N105" s="228" t="s">
        <v>40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136</v>
      </c>
      <c r="AT105" s="231" t="s">
        <v>131</v>
      </c>
      <c r="AU105" s="231" t="s">
        <v>79</v>
      </c>
      <c r="AY105" s="19" t="s">
        <v>129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77</v>
      </c>
      <c r="BK105" s="232">
        <f>ROUND(I105*H105,2)</f>
        <v>0</v>
      </c>
      <c r="BL105" s="19" t="s">
        <v>136</v>
      </c>
      <c r="BM105" s="231" t="s">
        <v>175</v>
      </c>
    </row>
    <row r="106" s="13" customFormat="1">
      <c r="A106" s="13"/>
      <c r="B106" s="237"/>
      <c r="C106" s="238"/>
      <c r="D106" s="233" t="s">
        <v>170</v>
      </c>
      <c r="E106" s="239" t="s">
        <v>19</v>
      </c>
      <c r="F106" s="240" t="s">
        <v>176</v>
      </c>
      <c r="G106" s="238"/>
      <c r="H106" s="241">
        <v>3288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7" t="s">
        <v>170</v>
      </c>
      <c r="AU106" s="247" t="s">
        <v>79</v>
      </c>
      <c r="AV106" s="13" t="s">
        <v>79</v>
      </c>
      <c r="AW106" s="13" t="s">
        <v>31</v>
      </c>
      <c r="AX106" s="13" t="s">
        <v>69</v>
      </c>
      <c r="AY106" s="247" t="s">
        <v>129</v>
      </c>
    </row>
    <row r="107" s="14" customFormat="1">
      <c r="A107" s="14"/>
      <c r="B107" s="248"/>
      <c r="C107" s="249"/>
      <c r="D107" s="233" t="s">
        <v>170</v>
      </c>
      <c r="E107" s="250" t="s">
        <v>19</v>
      </c>
      <c r="F107" s="251" t="s">
        <v>172</v>
      </c>
      <c r="G107" s="249"/>
      <c r="H107" s="252">
        <v>3288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8" t="s">
        <v>170</v>
      </c>
      <c r="AU107" s="258" t="s">
        <v>79</v>
      </c>
      <c r="AV107" s="14" t="s">
        <v>136</v>
      </c>
      <c r="AW107" s="14" t="s">
        <v>31</v>
      </c>
      <c r="AX107" s="14" t="s">
        <v>77</v>
      </c>
      <c r="AY107" s="258" t="s">
        <v>129</v>
      </c>
    </row>
    <row r="108" s="2" customFormat="1" ht="16.5" customHeight="1">
      <c r="A108" s="40"/>
      <c r="B108" s="41"/>
      <c r="C108" s="220" t="s">
        <v>177</v>
      </c>
      <c r="D108" s="220" t="s">
        <v>131</v>
      </c>
      <c r="E108" s="221" t="s">
        <v>178</v>
      </c>
      <c r="F108" s="222" t="s">
        <v>179</v>
      </c>
      <c r="G108" s="223" t="s">
        <v>180</v>
      </c>
      <c r="H108" s="224">
        <v>300</v>
      </c>
      <c r="I108" s="225"/>
      <c r="J108" s="226">
        <f>ROUND(I108*H108,2)</f>
        <v>0</v>
      </c>
      <c r="K108" s="222" t="s">
        <v>135</v>
      </c>
      <c r="L108" s="46"/>
      <c r="M108" s="227" t="s">
        <v>19</v>
      </c>
      <c r="N108" s="228" t="s">
        <v>40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136</v>
      </c>
      <c r="AT108" s="231" t="s">
        <v>131</v>
      </c>
      <c r="AU108" s="231" t="s">
        <v>79</v>
      </c>
      <c r="AY108" s="19" t="s">
        <v>129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77</v>
      </c>
      <c r="BK108" s="232">
        <f>ROUND(I108*H108,2)</f>
        <v>0</v>
      </c>
      <c r="BL108" s="19" t="s">
        <v>136</v>
      </c>
      <c r="BM108" s="231" t="s">
        <v>181</v>
      </c>
    </row>
    <row r="109" s="2" customFormat="1">
      <c r="A109" s="40"/>
      <c r="B109" s="41"/>
      <c r="C109" s="42"/>
      <c r="D109" s="233" t="s">
        <v>137</v>
      </c>
      <c r="E109" s="42"/>
      <c r="F109" s="234" t="s">
        <v>182</v>
      </c>
      <c r="G109" s="42"/>
      <c r="H109" s="42"/>
      <c r="I109" s="138"/>
      <c r="J109" s="42"/>
      <c r="K109" s="42"/>
      <c r="L109" s="46"/>
      <c r="M109" s="235"/>
      <c r="N109" s="23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137</v>
      </c>
      <c r="AU109" s="19" t="s">
        <v>79</v>
      </c>
    </row>
    <row r="110" s="13" customFormat="1">
      <c r="A110" s="13"/>
      <c r="B110" s="237"/>
      <c r="C110" s="238"/>
      <c r="D110" s="233" t="s">
        <v>170</v>
      </c>
      <c r="E110" s="239" t="s">
        <v>19</v>
      </c>
      <c r="F110" s="240" t="s">
        <v>183</v>
      </c>
      <c r="G110" s="238"/>
      <c r="H110" s="241">
        <v>300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170</v>
      </c>
      <c r="AU110" s="247" t="s">
        <v>79</v>
      </c>
      <c r="AV110" s="13" t="s">
        <v>79</v>
      </c>
      <c r="AW110" s="13" t="s">
        <v>31</v>
      </c>
      <c r="AX110" s="13" t="s">
        <v>69</v>
      </c>
      <c r="AY110" s="247" t="s">
        <v>129</v>
      </c>
    </row>
    <row r="111" s="14" customFormat="1">
      <c r="A111" s="14"/>
      <c r="B111" s="248"/>
      <c r="C111" s="249"/>
      <c r="D111" s="233" t="s">
        <v>170</v>
      </c>
      <c r="E111" s="250" t="s">
        <v>19</v>
      </c>
      <c r="F111" s="251" t="s">
        <v>172</v>
      </c>
      <c r="G111" s="249"/>
      <c r="H111" s="252">
        <v>300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8" t="s">
        <v>170</v>
      </c>
      <c r="AU111" s="258" t="s">
        <v>79</v>
      </c>
      <c r="AV111" s="14" t="s">
        <v>136</v>
      </c>
      <c r="AW111" s="14" t="s">
        <v>31</v>
      </c>
      <c r="AX111" s="14" t="s">
        <v>77</v>
      </c>
      <c r="AY111" s="258" t="s">
        <v>129</v>
      </c>
    </row>
    <row r="112" s="2" customFormat="1" ht="16.5" customHeight="1">
      <c r="A112" s="40"/>
      <c r="B112" s="41"/>
      <c r="C112" s="220" t="s">
        <v>155</v>
      </c>
      <c r="D112" s="220" t="s">
        <v>131</v>
      </c>
      <c r="E112" s="221" t="s">
        <v>184</v>
      </c>
      <c r="F112" s="222" t="s">
        <v>185</v>
      </c>
      <c r="G112" s="223" t="s">
        <v>180</v>
      </c>
      <c r="H112" s="224">
        <v>2803</v>
      </c>
      <c r="I112" s="225"/>
      <c r="J112" s="226">
        <f>ROUND(I112*H112,2)</f>
        <v>0</v>
      </c>
      <c r="K112" s="222" t="s">
        <v>135</v>
      </c>
      <c r="L112" s="46"/>
      <c r="M112" s="227" t="s">
        <v>19</v>
      </c>
      <c r="N112" s="228" t="s">
        <v>40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136</v>
      </c>
      <c r="AT112" s="231" t="s">
        <v>131</v>
      </c>
      <c r="AU112" s="231" t="s">
        <v>79</v>
      </c>
      <c r="AY112" s="19" t="s">
        <v>129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77</v>
      </c>
      <c r="BK112" s="232">
        <f>ROUND(I112*H112,2)</f>
        <v>0</v>
      </c>
      <c r="BL112" s="19" t="s">
        <v>136</v>
      </c>
      <c r="BM112" s="231" t="s">
        <v>186</v>
      </c>
    </row>
    <row r="113" s="13" customFormat="1">
      <c r="A113" s="13"/>
      <c r="B113" s="237"/>
      <c r="C113" s="238"/>
      <c r="D113" s="233" t="s">
        <v>170</v>
      </c>
      <c r="E113" s="239" t="s">
        <v>19</v>
      </c>
      <c r="F113" s="240" t="s">
        <v>187</v>
      </c>
      <c r="G113" s="238"/>
      <c r="H113" s="241">
        <v>1459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170</v>
      </c>
      <c r="AU113" s="247" t="s">
        <v>79</v>
      </c>
      <c r="AV113" s="13" t="s">
        <v>79</v>
      </c>
      <c r="AW113" s="13" t="s">
        <v>31</v>
      </c>
      <c r="AX113" s="13" t="s">
        <v>69</v>
      </c>
      <c r="AY113" s="247" t="s">
        <v>129</v>
      </c>
    </row>
    <row r="114" s="13" customFormat="1">
      <c r="A114" s="13"/>
      <c r="B114" s="237"/>
      <c r="C114" s="238"/>
      <c r="D114" s="233" t="s">
        <v>170</v>
      </c>
      <c r="E114" s="239" t="s">
        <v>19</v>
      </c>
      <c r="F114" s="240" t="s">
        <v>188</v>
      </c>
      <c r="G114" s="238"/>
      <c r="H114" s="241">
        <v>-300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170</v>
      </c>
      <c r="AU114" s="247" t="s">
        <v>79</v>
      </c>
      <c r="AV114" s="13" t="s">
        <v>79</v>
      </c>
      <c r="AW114" s="13" t="s">
        <v>31</v>
      </c>
      <c r="AX114" s="13" t="s">
        <v>69</v>
      </c>
      <c r="AY114" s="247" t="s">
        <v>129</v>
      </c>
    </row>
    <row r="115" s="13" customFormat="1">
      <c r="A115" s="13"/>
      <c r="B115" s="237"/>
      <c r="C115" s="238"/>
      <c r="D115" s="233" t="s">
        <v>170</v>
      </c>
      <c r="E115" s="239" t="s">
        <v>19</v>
      </c>
      <c r="F115" s="240" t="s">
        <v>189</v>
      </c>
      <c r="G115" s="238"/>
      <c r="H115" s="241">
        <v>1644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170</v>
      </c>
      <c r="AU115" s="247" t="s">
        <v>79</v>
      </c>
      <c r="AV115" s="13" t="s">
        <v>79</v>
      </c>
      <c r="AW115" s="13" t="s">
        <v>31</v>
      </c>
      <c r="AX115" s="13" t="s">
        <v>69</v>
      </c>
      <c r="AY115" s="247" t="s">
        <v>129</v>
      </c>
    </row>
    <row r="116" s="14" customFormat="1">
      <c r="A116" s="14"/>
      <c r="B116" s="248"/>
      <c r="C116" s="249"/>
      <c r="D116" s="233" t="s">
        <v>170</v>
      </c>
      <c r="E116" s="250" t="s">
        <v>19</v>
      </c>
      <c r="F116" s="251" t="s">
        <v>172</v>
      </c>
      <c r="G116" s="249"/>
      <c r="H116" s="252">
        <v>2803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8" t="s">
        <v>170</v>
      </c>
      <c r="AU116" s="258" t="s">
        <v>79</v>
      </c>
      <c r="AV116" s="14" t="s">
        <v>136</v>
      </c>
      <c r="AW116" s="14" t="s">
        <v>31</v>
      </c>
      <c r="AX116" s="14" t="s">
        <v>77</v>
      </c>
      <c r="AY116" s="258" t="s">
        <v>129</v>
      </c>
    </row>
    <row r="117" s="2" customFormat="1" ht="21.75" customHeight="1">
      <c r="A117" s="40"/>
      <c r="B117" s="41"/>
      <c r="C117" s="220" t="s">
        <v>190</v>
      </c>
      <c r="D117" s="220" t="s">
        <v>131</v>
      </c>
      <c r="E117" s="221" t="s">
        <v>191</v>
      </c>
      <c r="F117" s="222" t="s">
        <v>192</v>
      </c>
      <c r="G117" s="223" t="s">
        <v>180</v>
      </c>
      <c r="H117" s="224">
        <v>2.5499999999999998</v>
      </c>
      <c r="I117" s="225"/>
      <c r="J117" s="226">
        <f>ROUND(I117*H117,2)</f>
        <v>0</v>
      </c>
      <c r="K117" s="222" t="s">
        <v>135</v>
      </c>
      <c r="L117" s="46"/>
      <c r="M117" s="227" t="s">
        <v>19</v>
      </c>
      <c r="N117" s="228" t="s">
        <v>40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136</v>
      </c>
      <c r="AT117" s="231" t="s">
        <v>131</v>
      </c>
      <c r="AU117" s="231" t="s">
        <v>79</v>
      </c>
      <c r="AY117" s="19" t="s">
        <v>129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77</v>
      </c>
      <c r="BK117" s="232">
        <f>ROUND(I117*H117,2)</f>
        <v>0</v>
      </c>
      <c r="BL117" s="19" t="s">
        <v>136</v>
      </c>
      <c r="BM117" s="231" t="s">
        <v>193</v>
      </c>
    </row>
    <row r="118" s="15" customFormat="1">
      <c r="A118" s="15"/>
      <c r="B118" s="259"/>
      <c r="C118" s="260"/>
      <c r="D118" s="233" t="s">
        <v>170</v>
      </c>
      <c r="E118" s="261" t="s">
        <v>19</v>
      </c>
      <c r="F118" s="262" t="s">
        <v>194</v>
      </c>
      <c r="G118" s="260"/>
      <c r="H118" s="261" t="s">
        <v>19</v>
      </c>
      <c r="I118" s="263"/>
      <c r="J118" s="260"/>
      <c r="K118" s="260"/>
      <c r="L118" s="264"/>
      <c r="M118" s="265"/>
      <c r="N118" s="266"/>
      <c r="O118" s="266"/>
      <c r="P118" s="266"/>
      <c r="Q118" s="266"/>
      <c r="R118" s="266"/>
      <c r="S118" s="266"/>
      <c r="T118" s="26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8" t="s">
        <v>170</v>
      </c>
      <c r="AU118" s="268" t="s">
        <v>79</v>
      </c>
      <c r="AV118" s="15" t="s">
        <v>77</v>
      </c>
      <c r="AW118" s="15" t="s">
        <v>31</v>
      </c>
      <c r="AX118" s="15" t="s">
        <v>69</v>
      </c>
      <c r="AY118" s="268" t="s">
        <v>129</v>
      </c>
    </row>
    <row r="119" s="13" customFormat="1">
      <c r="A119" s="13"/>
      <c r="B119" s="237"/>
      <c r="C119" s="238"/>
      <c r="D119" s="233" t="s">
        <v>170</v>
      </c>
      <c r="E119" s="239" t="s">
        <v>19</v>
      </c>
      <c r="F119" s="240" t="s">
        <v>195</v>
      </c>
      <c r="G119" s="238"/>
      <c r="H119" s="241">
        <v>2.5499999999999998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170</v>
      </c>
      <c r="AU119" s="247" t="s">
        <v>79</v>
      </c>
      <c r="AV119" s="13" t="s">
        <v>79</v>
      </c>
      <c r="AW119" s="13" t="s">
        <v>31</v>
      </c>
      <c r="AX119" s="13" t="s">
        <v>69</v>
      </c>
      <c r="AY119" s="247" t="s">
        <v>129</v>
      </c>
    </row>
    <row r="120" s="14" customFormat="1">
      <c r="A120" s="14"/>
      <c r="B120" s="248"/>
      <c r="C120" s="249"/>
      <c r="D120" s="233" t="s">
        <v>170</v>
      </c>
      <c r="E120" s="250" t="s">
        <v>19</v>
      </c>
      <c r="F120" s="251" t="s">
        <v>172</v>
      </c>
      <c r="G120" s="249"/>
      <c r="H120" s="252">
        <v>2.5499999999999998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8" t="s">
        <v>170</v>
      </c>
      <c r="AU120" s="258" t="s">
        <v>79</v>
      </c>
      <c r="AV120" s="14" t="s">
        <v>136</v>
      </c>
      <c r="AW120" s="14" t="s">
        <v>31</v>
      </c>
      <c r="AX120" s="14" t="s">
        <v>77</v>
      </c>
      <c r="AY120" s="258" t="s">
        <v>129</v>
      </c>
    </row>
    <row r="121" s="2" customFormat="1" ht="21.75" customHeight="1">
      <c r="A121" s="40"/>
      <c r="B121" s="41"/>
      <c r="C121" s="220" t="s">
        <v>159</v>
      </c>
      <c r="D121" s="220" t="s">
        <v>131</v>
      </c>
      <c r="E121" s="221" t="s">
        <v>196</v>
      </c>
      <c r="F121" s="222" t="s">
        <v>197</v>
      </c>
      <c r="G121" s="223" t="s">
        <v>144</v>
      </c>
      <c r="H121" s="224">
        <v>31</v>
      </c>
      <c r="I121" s="225"/>
      <c r="J121" s="226">
        <f>ROUND(I121*H121,2)</f>
        <v>0</v>
      </c>
      <c r="K121" s="222" t="s">
        <v>135</v>
      </c>
      <c r="L121" s="46"/>
      <c r="M121" s="227" t="s">
        <v>19</v>
      </c>
      <c r="N121" s="228" t="s">
        <v>40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136</v>
      </c>
      <c r="AT121" s="231" t="s">
        <v>131</v>
      </c>
      <c r="AU121" s="231" t="s">
        <v>79</v>
      </c>
      <c r="AY121" s="19" t="s">
        <v>129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77</v>
      </c>
      <c r="BK121" s="232">
        <f>ROUND(I121*H121,2)</f>
        <v>0</v>
      </c>
      <c r="BL121" s="19" t="s">
        <v>136</v>
      </c>
      <c r="BM121" s="231" t="s">
        <v>198</v>
      </c>
    </row>
    <row r="122" s="2" customFormat="1">
      <c r="A122" s="40"/>
      <c r="B122" s="41"/>
      <c r="C122" s="42"/>
      <c r="D122" s="233" t="s">
        <v>168</v>
      </c>
      <c r="E122" s="42"/>
      <c r="F122" s="234" t="s">
        <v>199</v>
      </c>
      <c r="G122" s="42"/>
      <c r="H122" s="42"/>
      <c r="I122" s="138"/>
      <c r="J122" s="42"/>
      <c r="K122" s="42"/>
      <c r="L122" s="46"/>
      <c r="M122" s="235"/>
      <c r="N122" s="23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168</v>
      </c>
      <c r="AU122" s="19" t="s">
        <v>79</v>
      </c>
    </row>
    <row r="123" s="13" customFormat="1">
      <c r="A123" s="13"/>
      <c r="B123" s="237"/>
      <c r="C123" s="238"/>
      <c r="D123" s="233" t="s">
        <v>170</v>
      </c>
      <c r="E123" s="239" t="s">
        <v>19</v>
      </c>
      <c r="F123" s="240" t="s">
        <v>171</v>
      </c>
      <c r="G123" s="238"/>
      <c r="H123" s="241">
        <v>31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170</v>
      </c>
      <c r="AU123" s="247" t="s">
        <v>79</v>
      </c>
      <c r="AV123" s="13" t="s">
        <v>79</v>
      </c>
      <c r="AW123" s="13" t="s">
        <v>31</v>
      </c>
      <c r="AX123" s="13" t="s">
        <v>69</v>
      </c>
      <c r="AY123" s="247" t="s">
        <v>129</v>
      </c>
    </row>
    <row r="124" s="14" customFormat="1">
      <c r="A124" s="14"/>
      <c r="B124" s="248"/>
      <c r="C124" s="249"/>
      <c r="D124" s="233" t="s">
        <v>170</v>
      </c>
      <c r="E124" s="250" t="s">
        <v>19</v>
      </c>
      <c r="F124" s="251" t="s">
        <v>172</v>
      </c>
      <c r="G124" s="249"/>
      <c r="H124" s="252">
        <v>31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8" t="s">
        <v>170</v>
      </c>
      <c r="AU124" s="258" t="s">
        <v>79</v>
      </c>
      <c r="AV124" s="14" t="s">
        <v>136</v>
      </c>
      <c r="AW124" s="14" t="s">
        <v>31</v>
      </c>
      <c r="AX124" s="14" t="s">
        <v>77</v>
      </c>
      <c r="AY124" s="258" t="s">
        <v>129</v>
      </c>
    </row>
    <row r="125" s="2" customFormat="1" ht="16.5" customHeight="1">
      <c r="A125" s="40"/>
      <c r="B125" s="41"/>
      <c r="C125" s="220" t="s">
        <v>8</v>
      </c>
      <c r="D125" s="220" t="s">
        <v>131</v>
      </c>
      <c r="E125" s="221" t="s">
        <v>200</v>
      </c>
      <c r="F125" s="222" t="s">
        <v>201</v>
      </c>
      <c r="G125" s="223" t="s">
        <v>134</v>
      </c>
      <c r="H125" s="224">
        <v>132</v>
      </c>
      <c r="I125" s="225"/>
      <c r="J125" s="226">
        <f>ROUND(I125*H125,2)</f>
        <v>0</v>
      </c>
      <c r="K125" s="222" t="s">
        <v>135</v>
      </c>
      <c r="L125" s="46"/>
      <c r="M125" s="227" t="s">
        <v>19</v>
      </c>
      <c r="N125" s="228" t="s">
        <v>40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136</v>
      </c>
      <c r="AT125" s="231" t="s">
        <v>131</v>
      </c>
      <c r="AU125" s="231" t="s">
        <v>79</v>
      </c>
      <c r="AY125" s="19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77</v>
      </c>
      <c r="BK125" s="232">
        <f>ROUND(I125*H125,2)</f>
        <v>0</v>
      </c>
      <c r="BL125" s="19" t="s">
        <v>136</v>
      </c>
      <c r="BM125" s="231" t="s">
        <v>202</v>
      </c>
    </row>
    <row r="126" s="2" customFormat="1">
      <c r="A126" s="40"/>
      <c r="B126" s="41"/>
      <c r="C126" s="42"/>
      <c r="D126" s="233" t="s">
        <v>168</v>
      </c>
      <c r="E126" s="42"/>
      <c r="F126" s="234" t="s">
        <v>203</v>
      </c>
      <c r="G126" s="42"/>
      <c r="H126" s="42"/>
      <c r="I126" s="138"/>
      <c r="J126" s="42"/>
      <c r="K126" s="42"/>
      <c r="L126" s="46"/>
      <c r="M126" s="235"/>
      <c r="N126" s="23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79</v>
      </c>
    </row>
    <row r="127" s="13" customFormat="1">
      <c r="A127" s="13"/>
      <c r="B127" s="237"/>
      <c r="C127" s="238"/>
      <c r="D127" s="233" t="s">
        <v>170</v>
      </c>
      <c r="E127" s="239" t="s">
        <v>19</v>
      </c>
      <c r="F127" s="240" t="s">
        <v>204</v>
      </c>
      <c r="G127" s="238"/>
      <c r="H127" s="241">
        <v>132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170</v>
      </c>
      <c r="AU127" s="247" t="s">
        <v>79</v>
      </c>
      <c r="AV127" s="13" t="s">
        <v>79</v>
      </c>
      <c r="AW127" s="13" t="s">
        <v>31</v>
      </c>
      <c r="AX127" s="13" t="s">
        <v>69</v>
      </c>
      <c r="AY127" s="247" t="s">
        <v>129</v>
      </c>
    </row>
    <row r="128" s="14" customFormat="1">
      <c r="A128" s="14"/>
      <c r="B128" s="248"/>
      <c r="C128" s="249"/>
      <c r="D128" s="233" t="s">
        <v>170</v>
      </c>
      <c r="E128" s="250" t="s">
        <v>19</v>
      </c>
      <c r="F128" s="251" t="s">
        <v>172</v>
      </c>
      <c r="G128" s="249"/>
      <c r="H128" s="252">
        <v>132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8" t="s">
        <v>170</v>
      </c>
      <c r="AU128" s="258" t="s">
        <v>79</v>
      </c>
      <c r="AV128" s="14" t="s">
        <v>136</v>
      </c>
      <c r="AW128" s="14" t="s">
        <v>31</v>
      </c>
      <c r="AX128" s="14" t="s">
        <v>77</v>
      </c>
      <c r="AY128" s="258" t="s">
        <v>129</v>
      </c>
    </row>
    <row r="129" s="2" customFormat="1" ht="33" customHeight="1">
      <c r="A129" s="40"/>
      <c r="B129" s="41"/>
      <c r="C129" s="220" t="s">
        <v>162</v>
      </c>
      <c r="D129" s="220" t="s">
        <v>131</v>
      </c>
      <c r="E129" s="221" t="s">
        <v>205</v>
      </c>
      <c r="F129" s="222" t="s">
        <v>206</v>
      </c>
      <c r="G129" s="223" t="s">
        <v>144</v>
      </c>
      <c r="H129" s="224">
        <v>930</v>
      </c>
      <c r="I129" s="225"/>
      <c r="J129" s="226">
        <f>ROUND(I129*H129,2)</f>
        <v>0</v>
      </c>
      <c r="K129" s="222" t="s">
        <v>135</v>
      </c>
      <c r="L129" s="46"/>
      <c r="M129" s="227" t="s">
        <v>19</v>
      </c>
      <c r="N129" s="228" t="s">
        <v>40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136</v>
      </c>
      <c r="AT129" s="231" t="s">
        <v>131</v>
      </c>
      <c r="AU129" s="231" t="s">
        <v>79</v>
      </c>
      <c r="AY129" s="19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77</v>
      </c>
      <c r="BK129" s="232">
        <f>ROUND(I129*H129,2)</f>
        <v>0</v>
      </c>
      <c r="BL129" s="19" t="s">
        <v>136</v>
      </c>
      <c r="BM129" s="231" t="s">
        <v>207</v>
      </c>
    </row>
    <row r="130" s="2" customFormat="1">
      <c r="A130" s="40"/>
      <c r="B130" s="41"/>
      <c r="C130" s="42"/>
      <c r="D130" s="233" t="s">
        <v>168</v>
      </c>
      <c r="E130" s="42"/>
      <c r="F130" s="234" t="s">
        <v>199</v>
      </c>
      <c r="G130" s="42"/>
      <c r="H130" s="42"/>
      <c r="I130" s="138"/>
      <c r="J130" s="42"/>
      <c r="K130" s="42"/>
      <c r="L130" s="46"/>
      <c r="M130" s="235"/>
      <c r="N130" s="23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79</v>
      </c>
    </row>
    <row r="131" s="13" customFormat="1">
      <c r="A131" s="13"/>
      <c r="B131" s="237"/>
      <c r="C131" s="238"/>
      <c r="D131" s="233" t="s">
        <v>170</v>
      </c>
      <c r="E131" s="239" t="s">
        <v>19</v>
      </c>
      <c r="F131" s="240" t="s">
        <v>208</v>
      </c>
      <c r="G131" s="238"/>
      <c r="H131" s="241">
        <v>930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79</v>
      </c>
      <c r="AV131" s="13" t="s">
        <v>79</v>
      </c>
      <c r="AW131" s="13" t="s">
        <v>31</v>
      </c>
      <c r="AX131" s="13" t="s">
        <v>69</v>
      </c>
      <c r="AY131" s="247" t="s">
        <v>129</v>
      </c>
    </row>
    <row r="132" s="14" customFormat="1">
      <c r="A132" s="14"/>
      <c r="B132" s="248"/>
      <c r="C132" s="249"/>
      <c r="D132" s="233" t="s">
        <v>170</v>
      </c>
      <c r="E132" s="250" t="s">
        <v>19</v>
      </c>
      <c r="F132" s="251" t="s">
        <v>172</v>
      </c>
      <c r="G132" s="249"/>
      <c r="H132" s="252">
        <v>930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8" t="s">
        <v>170</v>
      </c>
      <c r="AU132" s="258" t="s">
        <v>79</v>
      </c>
      <c r="AV132" s="14" t="s">
        <v>136</v>
      </c>
      <c r="AW132" s="14" t="s">
        <v>31</v>
      </c>
      <c r="AX132" s="14" t="s">
        <v>77</v>
      </c>
      <c r="AY132" s="258" t="s">
        <v>129</v>
      </c>
    </row>
    <row r="133" s="2" customFormat="1" ht="16.5" customHeight="1">
      <c r="A133" s="40"/>
      <c r="B133" s="41"/>
      <c r="C133" s="220" t="s">
        <v>209</v>
      </c>
      <c r="D133" s="220" t="s">
        <v>131</v>
      </c>
      <c r="E133" s="221" t="s">
        <v>210</v>
      </c>
      <c r="F133" s="222" t="s">
        <v>211</v>
      </c>
      <c r="G133" s="223" t="s">
        <v>134</v>
      </c>
      <c r="H133" s="224">
        <v>3300</v>
      </c>
      <c r="I133" s="225"/>
      <c r="J133" s="226">
        <f>ROUND(I133*H133,2)</f>
        <v>0</v>
      </c>
      <c r="K133" s="222" t="s">
        <v>135</v>
      </c>
      <c r="L133" s="46"/>
      <c r="M133" s="227" t="s">
        <v>19</v>
      </c>
      <c r="N133" s="228" t="s">
        <v>40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136</v>
      </c>
      <c r="AT133" s="231" t="s">
        <v>131</v>
      </c>
      <c r="AU133" s="231" t="s">
        <v>79</v>
      </c>
      <c r="AY133" s="19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77</v>
      </c>
      <c r="BK133" s="232">
        <f>ROUND(I133*H133,2)</f>
        <v>0</v>
      </c>
      <c r="BL133" s="19" t="s">
        <v>136</v>
      </c>
      <c r="BM133" s="231" t="s">
        <v>212</v>
      </c>
    </row>
    <row r="134" s="2" customFormat="1">
      <c r="A134" s="40"/>
      <c r="B134" s="41"/>
      <c r="C134" s="42"/>
      <c r="D134" s="233" t="s">
        <v>168</v>
      </c>
      <c r="E134" s="42"/>
      <c r="F134" s="234" t="s">
        <v>203</v>
      </c>
      <c r="G134" s="42"/>
      <c r="H134" s="42"/>
      <c r="I134" s="138"/>
      <c r="J134" s="42"/>
      <c r="K134" s="42"/>
      <c r="L134" s="46"/>
      <c r="M134" s="235"/>
      <c r="N134" s="23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79</v>
      </c>
    </row>
    <row r="135" s="13" customFormat="1">
      <c r="A135" s="13"/>
      <c r="B135" s="237"/>
      <c r="C135" s="238"/>
      <c r="D135" s="233" t="s">
        <v>170</v>
      </c>
      <c r="E135" s="239" t="s">
        <v>19</v>
      </c>
      <c r="F135" s="240" t="s">
        <v>213</v>
      </c>
      <c r="G135" s="238"/>
      <c r="H135" s="241">
        <v>3300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170</v>
      </c>
      <c r="AU135" s="247" t="s">
        <v>79</v>
      </c>
      <c r="AV135" s="13" t="s">
        <v>79</v>
      </c>
      <c r="AW135" s="13" t="s">
        <v>31</v>
      </c>
      <c r="AX135" s="13" t="s">
        <v>69</v>
      </c>
      <c r="AY135" s="247" t="s">
        <v>129</v>
      </c>
    </row>
    <row r="136" s="14" customFormat="1">
      <c r="A136" s="14"/>
      <c r="B136" s="248"/>
      <c r="C136" s="249"/>
      <c r="D136" s="233" t="s">
        <v>170</v>
      </c>
      <c r="E136" s="250" t="s">
        <v>19</v>
      </c>
      <c r="F136" s="251" t="s">
        <v>172</v>
      </c>
      <c r="G136" s="249"/>
      <c r="H136" s="252">
        <v>3300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170</v>
      </c>
      <c r="AU136" s="258" t="s">
        <v>79</v>
      </c>
      <c r="AV136" s="14" t="s">
        <v>136</v>
      </c>
      <c r="AW136" s="14" t="s">
        <v>31</v>
      </c>
      <c r="AX136" s="14" t="s">
        <v>77</v>
      </c>
      <c r="AY136" s="258" t="s">
        <v>129</v>
      </c>
    </row>
    <row r="137" s="2" customFormat="1" ht="33" customHeight="1">
      <c r="A137" s="40"/>
      <c r="B137" s="41"/>
      <c r="C137" s="220" t="s">
        <v>175</v>
      </c>
      <c r="D137" s="220" t="s">
        <v>131</v>
      </c>
      <c r="E137" s="221" t="s">
        <v>214</v>
      </c>
      <c r="F137" s="222" t="s">
        <v>215</v>
      </c>
      <c r="G137" s="223" t="s">
        <v>180</v>
      </c>
      <c r="H137" s="224">
        <v>2406.8000000000002</v>
      </c>
      <c r="I137" s="225"/>
      <c r="J137" s="226">
        <f>ROUND(I137*H137,2)</f>
        <v>0</v>
      </c>
      <c r="K137" s="222" t="s">
        <v>135</v>
      </c>
      <c r="L137" s="46"/>
      <c r="M137" s="227" t="s">
        <v>19</v>
      </c>
      <c r="N137" s="228" t="s">
        <v>40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136</v>
      </c>
      <c r="AT137" s="231" t="s">
        <v>131</v>
      </c>
      <c r="AU137" s="231" t="s">
        <v>79</v>
      </c>
      <c r="AY137" s="19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77</v>
      </c>
      <c r="BK137" s="232">
        <f>ROUND(I137*H137,2)</f>
        <v>0</v>
      </c>
      <c r="BL137" s="19" t="s">
        <v>136</v>
      </c>
      <c r="BM137" s="231" t="s">
        <v>216</v>
      </c>
    </row>
    <row r="138" s="13" customFormat="1">
      <c r="A138" s="13"/>
      <c r="B138" s="237"/>
      <c r="C138" s="238"/>
      <c r="D138" s="233" t="s">
        <v>170</v>
      </c>
      <c r="E138" s="239" t="s">
        <v>19</v>
      </c>
      <c r="F138" s="240" t="s">
        <v>217</v>
      </c>
      <c r="G138" s="238"/>
      <c r="H138" s="241">
        <v>1644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79</v>
      </c>
      <c r="AV138" s="13" t="s">
        <v>79</v>
      </c>
      <c r="AW138" s="13" t="s">
        <v>31</v>
      </c>
      <c r="AX138" s="13" t="s">
        <v>69</v>
      </c>
      <c r="AY138" s="247" t="s">
        <v>129</v>
      </c>
    </row>
    <row r="139" s="13" customFormat="1">
      <c r="A139" s="13"/>
      <c r="B139" s="237"/>
      <c r="C139" s="238"/>
      <c r="D139" s="233" t="s">
        <v>170</v>
      </c>
      <c r="E139" s="239" t="s">
        <v>19</v>
      </c>
      <c r="F139" s="240" t="s">
        <v>218</v>
      </c>
      <c r="G139" s="238"/>
      <c r="H139" s="241">
        <v>762.79999999999995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79</v>
      </c>
      <c r="AV139" s="13" t="s">
        <v>79</v>
      </c>
      <c r="AW139" s="13" t="s">
        <v>31</v>
      </c>
      <c r="AX139" s="13" t="s">
        <v>69</v>
      </c>
      <c r="AY139" s="247" t="s">
        <v>129</v>
      </c>
    </row>
    <row r="140" s="14" customFormat="1">
      <c r="A140" s="14"/>
      <c r="B140" s="248"/>
      <c r="C140" s="249"/>
      <c r="D140" s="233" t="s">
        <v>170</v>
      </c>
      <c r="E140" s="250" t="s">
        <v>19</v>
      </c>
      <c r="F140" s="251" t="s">
        <v>172</v>
      </c>
      <c r="G140" s="249"/>
      <c r="H140" s="252">
        <v>2406.8000000000002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8" t="s">
        <v>170</v>
      </c>
      <c r="AU140" s="258" t="s">
        <v>79</v>
      </c>
      <c r="AV140" s="14" t="s">
        <v>136</v>
      </c>
      <c r="AW140" s="14" t="s">
        <v>31</v>
      </c>
      <c r="AX140" s="14" t="s">
        <v>77</v>
      </c>
      <c r="AY140" s="258" t="s">
        <v>129</v>
      </c>
    </row>
    <row r="141" s="2" customFormat="1" ht="33" customHeight="1">
      <c r="A141" s="40"/>
      <c r="B141" s="41"/>
      <c r="C141" s="220" t="s">
        <v>219</v>
      </c>
      <c r="D141" s="220" t="s">
        <v>131</v>
      </c>
      <c r="E141" s="221" t="s">
        <v>220</v>
      </c>
      <c r="F141" s="222" t="s">
        <v>221</v>
      </c>
      <c r="G141" s="223" t="s">
        <v>180</v>
      </c>
      <c r="H141" s="224">
        <v>5539.5500000000002</v>
      </c>
      <c r="I141" s="225"/>
      <c r="J141" s="226">
        <f>ROUND(I141*H141,2)</f>
        <v>0</v>
      </c>
      <c r="K141" s="222" t="s">
        <v>135</v>
      </c>
      <c r="L141" s="46"/>
      <c r="M141" s="227" t="s">
        <v>19</v>
      </c>
      <c r="N141" s="228" t="s">
        <v>40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136</v>
      </c>
      <c r="AT141" s="231" t="s">
        <v>131</v>
      </c>
      <c r="AU141" s="231" t="s">
        <v>79</v>
      </c>
      <c r="AY141" s="19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77</v>
      </c>
      <c r="BK141" s="232">
        <f>ROUND(I141*H141,2)</f>
        <v>0</v>
      </c>
      <c r="BL141" s="19" t="s">
        <v>136</v>
      </c>
      <c r="BM141" s="231" t="s">
        <v>222</v>
      </c>
    </row>
    <row r="142" s="13" customFormat="1">
      <c r="A142" s="13"/>
      <c r="B142" s="237"/>
      <c r="C142" s="238"/>
      <c r="D142" s="233" t="s">
        <v>170</v>
      </c>
      <c r="E142" s="239" t="s">
        <v>19</v>
      </c>
      <c r="F142" s="240" t="s">
        <v>223</v>
      </c>
      <c r="G142" s="238"/>
      <c r="H142" s="241">
        <v>790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79</v>
      </c>
      <c r="AV142" s="13" t="s">
        <v>79</v>
      </c>
      <c r="AW142" s="13" t="s">
        <v>31</v>
      </c>
      <c r="AX142" s="13" t="s">
        <v>69</v>
      </c>
      <c r="AY142" s="247" t="s">
        <v>129</v>
      </c>
    </row>
    <row r="143" s="13" customFormat="1">
      <c r="A143" s="13"/>
      <c r="B143" s="237"/>
      <c r="C143" s="238"/>
      <c r="D143" s="233" t="s">
        <v>170</v>
      </c>
      <c r="E143" s="239" t="s">
        <v>19</v>
      </c>
      <c r="F143" s="240" t="s">
        <v>224</v>
      </c>
      <c r="G143" s="238"/>
      <c r="H143" s="241">
        <v>1644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79</v>
      </c>
      <c r="AV143" s="13" t="s">
        <v>79</v>
      </c>
      <c r="AW143" s="13" t="s">
        <v>31</v>
      </c>
      <c r="AX143" s="13" t="s">
        <v>69</v>
      </c>
      <c r="AY143" s="247" t="s">
        <v>129</v>
      </c>
    </row>
    <row r="144" s="13" customFormat="1">
      <c r="A144" s="13"/>
      <c r="B144" s="237"/>
      <c r="C144" s="238"/>
      <c r="D144" s="233" t="s">
        <v>170</v>
      </c>
      <c r="E144" s="239" t="s">
        <v>19</v>
      </c>
      <c r="F144" s="240" t="s">
        <v>225</v>
      </c>
      <c r="G144" s="238"/>
      <c r="H144" s="241">
        <v>3105.5500000000002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170</v>
      </c>
      <c r="AU144" s="247" t="s">
        <v>79</v>
      </c>
      <c r="AV144" s="13" t="s">
        <v>79</v>
      </c>
      <c r="AW144" s="13" t="s">
        <v>31</v>
      </c>
      <c r="AX144" s="13" t="s">
        <v>69</v>
      </c>
      <c r="AY144" s="247" t="s">
        <v>129</v>
      </c>
    </row>
    <row r="145" s="14" customFormat="1">
      <c r="A145" s="14"/>
      <c r="B145" s="248"/>
      <c r="C145" s="249"/>
      <c r="D145" s="233" t="s">
        <v>170</v>
      </c>
      <c r="E145" s="250" t="s">
        <v>19</v>
      </c>
      <c r="F145" s="251" t="s">
        <v>172</v>
      </c>
      <c r="G145" s="249"/>
      <c r="H145" s="252">
        <v>5539.5500000000002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170</v>
      </c>
      <c r="AU145" s="258" t="s">
        <v>79</v>
      </c>
      <c r="AV145" s="14" t="s">
        <v>136</v>
      </c>
      <c r="AW145" s="14" t="s">
        <v>31</v>
      </c>
      <c r="AX145" s="14" t="s">
        <v>77</v>
      </c>
      <c r="AY145" s="258" t="s">
        <v>129</v>
      </c>
    </row>
    <row r="146" s="2" customFormat="1" ht="33" customHeight="1">
      <c r="A146" s="40"/>
      <c r="B146" s="41"/>
      <c r="C146" s="220" t="s">
        <v>181</v>
      </c>
      <c r="D146" s="220" t="s">
        <v>131</v>
      </c>
      <c r="E146" s="221" t="s">
        <v>226</v>
      </c>
      <c r="F146" s="222" t="s">
        <v>227</v>
      </c>
      <c r="G146" s="223" t="s">
        <v>180</v>
      </c>
      <c r="H146" s="224">
        <v>55395.5</v>
      </c>
      <c r="I146" s="225"/>
      <c r="J146" s="226">
        <f>ROUND(I146*H146,2)</f>
        <v>0</v>
      </c>
      <c r="K146" s="222" t="s">
        <v>135</v>
      </c>
      <c r="L146" s="46"/>
      <c r="M146" s="227" t="s">
        <v>19</v>
      </c>
      <c r="N146" s="228" t="s">
        <v>40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136</v>
      </c>
      <c r="AT146" s="231" t="s">
        <v>131</v>
      </c>
      <c r="AU146" s="231" t="s">
        <v>79</v>
      </c>
      <c r="AY146" s="19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77</v>
      </c>
      <c r="BK146" s="232">
        <f>ROUND(I146*H146,2)</f>
        <v>0</v>
      </c>
      <c r="BL146" s="19" t="s">
        <v>136</v>
      </c>
      <c r="BM146" s="231" t="s">
        <v>228</v>
      </c>
    </row>
    <row r="147" s="13" customFormat="1">
      <c r="A147" s="13"/>
      <c r="B147" s="237"/>
      <c r="C147" s="238"/>
      <c r="D147" s="233" t="s">
        <v>170</v>
      </c>
      <c r="E147" s="239" t="s">
        <v>19</v>
      </c>
      <c r="F147" s="240" t="s">
        <v>229</v>
      </c>
      <c r="G147" s="238"/>
      <c r="H147" s="241">
        <v>7900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79</v>
      </c>
      <c r="AV147" s="13" t="s">
        <v>79</v>
      </c>
      <c r="AW147" s="13" t="s">
        <v>31</v>
      </c>
      <c r="AX147" s="13" t="s">
        <v>69</v>
      </c>
      <c r="AY147" s="247" t="s">
        <v>129</v>
      </c>
    </row>
    <row r="148" s="13" customFormat="1">
      <c r="A148" s="13"/>
      <c r="B148" s="237"/>
      <c r="C148" s="238"/>
      <c r="D148" s="233" t="s">
        <v>170</v>
      </c>
      <c r="E148" s="239" t="s">
        <v>19</v>
      </c>
      <c r="F148" s="240" t="s">
        <v>230</v>
      </c>
      <c r="G148" s="238"/>
      <c r="H148" s="241">
        <v>16440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170</v>
      </c>
      <c r="AU148" s="247" t="s">
        <v>79</v>
      </c>
      <c r="AV148" s="13" t="s">
        <v>79</v>
      </c>
      <c r="AW148" s="13" t="s">
        <v>31</v>
      </c>
      <c r="AX148" s="13" t="s">
        <v>69</v>
      </c>
      <c r="AY148" s="247" t="s">
        <v>129</v>
      </c>
    </row>
    <row r="149" s="13" customFormat="1">
      <c r="A149" s="13"/>
      <c r="B149" s="237"/>
      <c r="C149" s="238"/>
      <c r="D149" s="233" t="s">
        <v>170</v>
      </c>
      <c r="E149" s="239" t="s">
        <v>19</v>
      </c>
      <c r="F149" s="240" t="s">
        <v>231</v>
      </c>
      <c r="G149" s="238"/>
      <c r="H149" s="241">
        <v>31055.5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170</v>
      </c>
      <c r="AU149" s="247" t="s">
        <v>79</v>
      </c>
      <c r="AV149" s="13" t="s">
        <v>79</v>
      </c>
      <c r="AW149" s="13" t="s">
        <v>31</v>
      </c>
      <c r="AX149" s="13" t="s">
        <v>69</v>
      </c>
      <c r="AY149" s="247" t="s">
        <v>129</v>
      </c>
    </row>
    <row r="150" s="14" customFormat="1">
      <c r="A150" s="14"/>
      <c r="B150" s="248"/>
      <c r="C150" s="249"/>
      <c r="D150" s="233" t="s">
        <v>170</v>
      </c>
      <c r="E150" s="250" t="s">
        <v>19</v>
      </c>
      <c r="F150" s="251" t="s">
        <v>172</v>
      </c>
      <c r="G150" s="249"/>
      <c r="H150" s="252">
        <v>55395.5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170</v>
      </c>
      <c r="AU150" s="258" t="s">
        <v>79</v>
      </c>
      <c r="AV150" s="14" t="s">
        <v>136</v>
      </c>
      <c r="AW150" s="14" t="s">
        <v>31</v>
      </c>
      <c r="AX150" s="14" t="s">
        <v>77</v>
      </c>
      <c r="AY150" s="258" t="s">
        <v>129</v>
      </c>
    </row>
    <row r="151" s="2" customFormat="1" ht="16.5" customHeight="1">
      <c r="A151" s="40"/>
      <c r="B151" s="41"/>
      <c r="C151" s="269" t="s">
        <v>7</v>
      </c>
      <c r="D151" s="269" t="s">
        <v>232</v>
      </c>
      <c r="E151" s="270" t="s">
        <v>233</v>
      </c>
      <c r="F151" s="271" t="s">
        <v>234</v>
      </c>
      <c r="G151" s="272" t="s">
        <v>235</v>
      </c>
      <c r="H151" s="273">
        <v>4381.1999999999998</v>
      </c>
      <c r="I151" s="274"/>
      <c r="J151" s="275">
        <f>ROUND(I151*H151,2)</f>
        <v>0</v>
      </c>
      <c r="K151" s="271" t="s">
        <v>135</v>
      </c>
      <c r="L151" s="276"/>
      <c r="M151" s="277" t="s">
        <v>19</v>
      </c>
      <c r="N151" s="278" t="s">
        <v>40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148</v>
      </c>
      <c r="AT151" s="231" t="s">
        <v>232</v>
      </c>
      <c r="AU151" s="231" t="s">
        <v>79</v>
      </c>
      <c r="AY151" s="19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77</v>
      </c>
      <c r="BK151" s="232">
        <f>ROUND(I151*H151,2)</f>
        <v>0</v>
      </c>
      <c r="BL151" s="19" t="s">
        <v>136</v>
      </c>
      <c r="BM151" s="231" t="s">
        <v>236</v>
      </c>
    </row>
    <row r="152" s="2" customFormat="1">
      <c r="A152" s="40"/>
      <c r="B152" s="41"/>
      <c r="C152" s="42"/>
      <c r="D152" s="233" t="s">
        <v>137</v>
      </c>
      <c r="E152" s="42"/>
      <c r="F152" s="234" t="s">
        <v>237</v>
      </c>
      <c r="G152" s="42"/>
      <c r="H152" s="42"/>
      <c r="I152" s="138"/>
      <c r="J152" s="42"/>
      <c r="K152" s="42"/>
      <c r="L152" s="46"/>
      <c r="M152" s="235"/>
      <c r="N152" s="23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137</v>
      </c>
      <c r="AU152" s="19" t="s">
        <v>79</v>
      </c>
    </row>
    <row r="153" s="13" customFormat="1">
      <c r="A153" s="13"/>
      <c r="B153" s="237"/>
      <c r="C153" s="238"/>
      <c r="D153" s="233" t="s">
        <v>170</v>
      </c>
      <c r="E153" s="239" t="s">
        <v>19</v>
      </c>
      <c r="F153" s="240" t="s">
        <v>238</v>
      </c>
      <c r="G153" s="238"/>
      <c r="H153" s="241">
        <v>1422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170</v>
      </c>
      <c r="AU153" s="247" t="s">
        <v>79</v>
      </c>
      <c r="AV153" s="13" t="s">
        <v>79</v>
      </c>
      <c r="AW153" s="13" t="s">
        <v>31</v>
      </c>
      <c r="AX153" s="13" t="s">
        <v>69</v>
      </c>
      <c r="AY153" s="247" t="s">
        <v>129</v>
      </c>
    </row>
    <row r="154" s="13" customFormat="1">
      <c r="A154" s="13"/>
      <c r="B154" s="237"/>
      <c r="C154" s="238"/>
      <c r="D154" s="233" t="s">
        <v>170</v>
      </c>
      <c r="E154" s="239" t="s">
        <v>19</v>
      </c>
      <c r="F154" s="240" t="s">
        <v>239</v>
      </c>
      <c r="G154" s="238"/>
      <c r="H154" s="241">
        <v>2959.1999999999998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170</v>
      </c>
      <c r="AU154" s="247" t="s">
        <v>79</v>
      </c>
      <c r="AV154" s="13" t="s">
        <v>79</v>
      </c>
      <c r="AW154" s="13" t="s">
        <v>31</v>
      </c>
      <c r="AX154" s="13" t="s">
        <v>69</v>
      </c>
      <c r="AY154" s="247" t="s">
        <v>129</v>
      </c>
    </row>
    <row r="155" s="14" customFormat="1">
      <c r="A155" s="14"/>
      <c r="B155" s="248"/>
      <c r="C155" s="249"/>
      <c r="D155" s="233" t="s">
        <v>170</v>
      </c>
      <c r="E155" s="250" t="s">
        <v>19</v>
      </c>
      <c r="F155" s="251" t="s">
        <v>172</v>
      </c>
      <c r="G155" s="249"/>
      <c r="H155" s="252">
        <v>4381.1999999999998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8" t="s">
        <v>170</v>
      </c>
      <c r="AU155" s="258" t="s">
        <v>79</v>
      </c>
      <c r="AV155" s="14" t="s">
        <v>136</v>
      </c>
      <c r="AW155" s="14" t="s">
        <v>31</v>
      </c>
      <c r="AX155" s="14" t="s">
        <v>77</v>
      </c>
      <c r="AY155" s="258" t="s">
        <v>129</v>
      </c>
    </row>
    <row r="156" s="2" customFormat="1" ht="21.75" customHeight="1">
      <c r="A156" s="40"/>
      <c r="B156" s="41"/>
      <c r="C156" s="220" t="s">
        <v>186</v>
      </c>
      <c r="D156" s="220" t="s">
        <v>131</v>
      </c>
      <c r="E156" s="221" t="s">
        <v>240</v>
      </c>
      <c r="F156" s="222" t="s">
        <v>241</v>
      </c>
      <c r="G156" s="223" t="s">
        <v>180</v>
      </c>
      <c r="H156" s="224">
        <v>2434</v>
      </c>
      <c r="I156" s="225"/>
      <c r="J156" s="226">
        <f>ROUND(I156*H156,2)</f>
        <v>0</v>
      </c>
      <c r="K156" s="222" t="s">
        <v>135</v>
      </c>
      <c r="L156" s="46"/>
      <c r="M156" s="227" t="s">
        <v>19</v>
      </c>
      <c r="N156" s="228" t="s">
        <v>40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136</v>
      </c>
      <c r="AT156" s="231" t="s">
        <v>131</v>
      </c>
      <c r="AU156" s="231" t="s">
        <v>79</v>
      </c>
      <c r="AY156" s="19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9" t="s">
        <v>77</v>
      </c>
      <c r="BK156" s="232">
        <f>ROUND(I156*H156,2)</f>
        <v>0</v>
      </c>
      <c r="BL156" s="19" t="s">
        <v>136</v>
      </c>
      <c r="BM156" s="231" t="s">
        <v>242</v>
      </c>
    </row>
    <row r="157" s="13" customFormat="1">
      <c r="A157" s="13"/>
      <c r="B157" s="237"/>
      <c r="C157" s="238"/>
      <c r="D157" s="233" t="s">
        <v>170</v>
      </c>
      <c r="E157" s="239" t="s">
        <v>19</v>
      </c>
      <c r="F157" s="240" t="s">
        <v>243</v>
      </c>
      <c r="G157" s="238"/>
      <c r="H157" s="241">
        <v>790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170</v>
      </c>
      <c r="AU157" s="247" t="s">
        <v>79</v>
      </c>
      <c r="AV157" s="13" t="s">
        <v>79</v>
      </c>
      <c r="AW157" s="13" t="s">
        <v>31</v>
      </c>
      <c r="AX157" s="13" t="s">
        <v>69</v>
      </c>
      <c r="AY157" s="247" t="s">
        <v>129</v>
      </c>
    </row>
    <row r="158" s="13" customFormat="1">
      <c r="A158" s="13"/>
      <c r="B158" s="237"/>
      <c r="C158" s="238"/>
      <c r="D158" s="233" t="s">
        <v>170</v>
      </c>
      <c r="E158" s="239" t="s">
        <v>19</v>
      </c>
      <c r="F158" s="240" t="s">
        <v>244</v>
      </c>
      <c r="G158" s="238"/>
      <c r="H158" s="241">
        <v>1644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170</v>
      </c>
      <c r="AU158" s="247" t="s">
        <v>79</v>
      </c>
      <c r="AV158" s="13" t="s">
        <v>79</v>
      </c>
      <c r="AW158" s="13" t="s">
        <v>31</v>
      </c>
      <c r="AX158" s="13" t="s">
        <v>69</v>
      </c>
      <c r="AY158" s="247" t="s">
        <v>129</v>
      </c>
    </row>
    <row r="159" s="14" customFormat="1">
      <c r="A159" s="14"/>
      <c r="B159" s="248"/>
      <c r="C159" s="249"/>
      <c r="D159" s="233" t="s">
        <v>170</v>
      </c>
      <c r="E159" s="250" t="s">
        <v>19</v>
      </c>
      <c r="F159" s="251" t="s">
        <v>172</v>
      </c>
      <c r="G159" s="249"/>
      <c r="H159" s="252">
        <v>2434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170</v>
      </c>
      <c r="AU159" s="258" t="s">
        <v>79</v>
      </c>
      <c r="AV159" s="14" t="s">
        <v>136</v>
      </c>
      <c r="AW159" s="14" t="s">
        <v>31</v>
      </c>
      <c r="AX159" s="14" t="s">
        <v>77</v>
      </c>
      <c r="AY159" s="258" t="s">
        <v>129</v>
      </c>
    </row>
    <row r="160" s="2" customFormat="1" ht="21.75" customHeight="1">
      <c r="A160" s="40"/>
      <c r="B160" s="41"/>
      <c r="C160" s="220" t="s">
        <v>245</v>
      </c>
      <c r="D160" s="220" t="s">
        <v>131</v>
      </c>
      <c r="E160" s="221" t="s">
        <v>246</v>
      </c>
      <c r="F160" s="222" t="s">
        <v>247</v>
      </c>
      <c r="G160" s="223" t="s">
        <v>235</v>
      </c>
      <c r="H160" s="224">
        <v>6999.9099999999999</v>
      </c>
      <c r="I160" s="225"/>
      <c r="J160" s="226">
        <f>ROUND(I160*H160,2)</f>
        <v>0</v>
      </c>
      <c r="K160" s="222" t="s">
        <v>135</v>
      </c>
      <c r="L160" s="46"/>
      <c r="M160" s="227" t="s">
        <v>19</v>
      </c>
      <c r="N160" s="228" t="s">
        <v>40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136</v>
      </c>
      <c r="AT160" s="231" t="s">
        <v>131</v>
      </c>
      <c r="AU160" s="231" t="s">
        <v>79</v>
      </c>
      <c r="AY160" s="19" t="s">
        <v>129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77</v>
      </c>
      <c r="BK160" s="232">
        <f>ROUND(I160*H160,2)</f>
        <v>0</v>
      </c>
      <c r="BL160" s="19" t="s">
        <v>136</v>
      </c>
      <c r="BM160" s="231" t="s">
        <v>248</v>
      </c>
    </row>
    <row r="161" s="13" customFormat="1">
      <c r="A161" s="13"/>
      <c r="B161" s="237"/>
      <c r="C161" s="238"/>
      <c r="D161" s="233" t="s">
        <v>170</v>
      </c>
      <c r="E161" s="239" t="s">
        <v>19</v>
      </c>
      <c r="F161" s="240" t="s">
        <v>249</v>
      </c>
      <c r="G161" s="238"/>
      <c r="H161" s="241">
        <v>2959.1999999999998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170</v>
      </c>
      <c r="AU161" s="247" t="s">
        <v>79</v>
      </c>
      <c r="AV161" s="13" t="s">
        <v>79</v>
      </c>
      <c r="AW161" s="13" t="s">
        <v>31</v>
      </c>
      <c r="AX161" s="13" t="s">
        <v>69</v>
      </c>
      <c r="AY161" s="247" t="s">
        <v>129</v>
      </c>
    </row>
    <row r="162" s="13" customFormat="1">
      <c r="A162" s="13"/>
      <c r="B162" s="237"/>
      <c r="C162" s="238"/>
      <c r="D162" s="233" t="s">
        <v>170</v>
      </c>
      <c r="E162" s="239" t="s">
        <v>19</v>
      </c>
      <c r="F162" s="240" t="s">
        <v>250</v>
      </c>
      <c r="G162" s="238"/>
      <c r="H162" s="241">
        <v>540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170</v>
      </c>
      <c r="AU162" s="247" t="s">
        <v>79</v>
      </c>
      <c r="AV162" s="13" t="s">
        <v>79</v>
      </c>
      <c r="AW162" s="13" t="s">
        <v>31</v>
      </c>
      <c r="AX162" s="13" t="s">
        <v>69</v>
      </c>
      <c r="AY162" s="247" t="s">
        <v>129</v>
      </c>
    </row>
    <row r="163" s="13" customFormat="1">
      <c r="A163" s="13"/>
      <c r="B163" s="237"/>
      <c r="C163" s="238"/>
      <c r="D163" s="233" t="s">
        <v>170</v>
      </c>
      <c r="E163" s="239" t="s">
        <v>19</v>
      </c>
      <c r="F163" s="240" t="s">
        <v>251</v>
      </c>
      <c r="G163" s="238"/>
      <c r="H163" s="241">
        <v>2086.1999999999998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170</v>
      </c>
      <c r="AU163" s="247" t="s">
        <v>79</v>
      </c>
      <c r="AV163" s="13" t="s">
        <v>79</v>
      </c>
      <c r="AW163" s="13" t="s">
        <v>31</v>
      </c>
      <c r="AX163" s="13" t="s">
        <v>69</v>
      </c>
      <c r="AY163" s="247" t="s">
        <v>129</v>
      </c>
    </row>
    <row r="164" s="13" customFormat="1">
      <c r="A164" s="13"/>
      <c r="B164" s="237"/>
      <c r="C164" s="238"/>
      <c r="D164" s="233" t="s">
        <v>170</v>
      </c>
      <c r="E164" s="239" t="s">
        <v>19</v>
      </c>
      <c r="F164" s="240" t="s">
        <v>252</v>
      </c>
      <c r="G164" s="238"/>
      <c r="H164" s="241">
        <v>4.5899999999999999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170</v>
      </c>
      <c r="AU164" s="247" t="s">
        <v>79</v>
      </c>
      <c r="AV164" s="13" t="s">
        <v>79</v>
      </c>
      <c r="AW164" s="13" t="s">
        <v>31</v>
      </c>
      <c r="AX164" s="13" t="s">
        <v>69</v>
      </c>
      <c r="AY164" s="247" t="s">
        <v>129</v>
      </c>
    </row>
    <row r="165" s="13" customFormat="1">
      <c r="A165" s="13"/>
      <c r="B165" s="237"/>
      <c r="C165" s="238"/>
      <c r="D165" s="233" t="s">
        <v>170</v>
      </c>
      <c r="E165" s="239" t="s">
        <v>19</v>
      </c>
      <c r="F165" s="240" t="s">
        <v>253</v>
      </c>
      <c r="G165" s="238"/>
      <c r="H165" s="241">
        <v>1409.9200000000001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170</v>
      </c>
      <c r="AU165" s="247" t="s">
        <v>79</v>
      </c>
      <c r="AV165" s="13" t="s">
        <v>79</v>
      </c>
      <c r="AW165" s="13" t="s">
        <v>31</v>
      </c>
      <c r="AX165" s="13" t="s">
        <v>69</v>
      </c>
      <c r="AY165" s="247" t="s">
        <v>129</v>
      </c>
    </row>
    <row r="166" s="14" customFormat="1">
      <c r="A166" s="14"/>
      <c r="B166" s="248"/>
      <c r="C166" s="249"/>
      <c r="D166" s="233" t="s">
        <v>170</v>
      </c>
      <c r="E166" s="250" t="s">
        <v>19</v>
      </c>
      <c r="F166" s="251" t="s">
        <v>172</v>
      </c>
      <c r="G166" s="249"/>
      <c r="H166" s="252">
        <v>6999.9099999999999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8" t="s">
        <v>170</v>
      </c>
      <c r="AU166" s="258" t="s">
        <v>79</v>
      </c>
      <c r="AV166" s="14" t="s">
        <v>136</v>
      </c>
      <c r="AW166" s="14" t="s">
        <v>31</v>
      </c>
      <c r="AX166" s="14" t="s">
        <v>77</v>
      </c>
      <c r="AY166" s="258" t="s">
        <v>129</v>
      </c>
    </row>
    <row r="167" s="2" customFormat="1" ht="21.75" customHeight="1">
      <c r="A167" s="40"/>
      <c r="B167" s="41"/>
      <c r="C167" s="220" t="s">
        <v>193</v>
      </c>
      <c r="D167" s="220" t="s">
        <v>131</v>
      </c>
      <c r="E167" s="221" t="s">
        <v>254</v>
      </c>
      <c r="F167" s="222" t="s">
        <v>255</v>
      </c>
      <c r="G167" s="223" t="s">
        <v>180</v>
      </c>
      <c r="H167" s="224">
        <v>4749.5500000000002</v>
      </c>
      <c r="I167" s="225"/>
      <c r="J167" s="226">
        <f>ROUND(I167*H167,2)</f>
        <v>0</v>
      </c>
      <c r="K167" s="222" t="s">
        <v>135</v>
      </c>
      <c r="L167" s="46"/>
      <c r="M167" s="227" t="s">
        <v>19</v>
      </c>
      <c r="N167" s="228" t="s">
        <v>40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136</v>
      </c>
      <c r="AT167" s="231" t="s">
        <v>131</v>
      </c>
      <c r="AU167" s="231" t="s">
        <v>79</v>
      </c>
      <c r="AY167" s="19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77</v>
      </c>
      <c r="BK167" s="232">
        <f>ROUND(I167*H167,2)</f>
        <v>0</v>
      </c>
      <c r="BL167" s="19" t="s">
        <v>136</v>
      </c>
      <c r="BM167" s="231" t="s">
        <v>256</v>
      </c>
    </row>
    <row r="168" s="13" customFormat="1">
      <c r="A168" s="13"/>
      <c r="B168" s="237"/>
      <c r="C168" s="238"/>
      <c r="D168" s="233" t="s">
        <v>170</v>
      </c>
      <c r="E168" s="239" t="s">
        <v>19</v>
      </c>
      <c r="F168" s="240" t="s">
        <v>257</v>
      </c>
      <c r="G168" s="238"/>
      <c r="H168" s="241">
        <v>3105.5500000000002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170</v>
      </c>
      <c r="AU168" s="247" t="s">
        <v>79</v>
      </c>
      <c r="AV168" s="13" t="s">
        <v>79</v>
      </c>
      <c r="AW168" s="13" t="s">
        <v>31</v>
      </c>
      <c r="AX168" s="13" t="s">
        <v>69</v>
      </c>
      <c r="AY168" s="247" t="s">
        <v>129</v>
      </c>
    </row>
    <row r="169" s="13" customFormat="1">
      <c r="A169" s="13"/>
      <c r="B169" s="237"/>
      <c r="C169" s="238"/>
      <c r="D169" s="233" t="s">
        <v>170</v>
      </c>
      <c r="E169" s="239" t="s">
        <v>19</v>
      </c>
      <c r="F169" s="240" t="s">
        <v>258</v>
      </c>
      <c r="G169" s="238"/>
      <c r="H169" s="241">
        <v>1644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170</v>
      </c>
      <c r="AU169" s="247" t="s">
        <v>79</v>
      </c>
      <c r="AV169" s="13" t="s">
        <v>79</v>
      </c>
      <c r="AW169" s="13" t="s">
        <v>31</v>
      </c>
      <c r="AX169" s="13" t="s">
        <v>69</v>
      </c>
      <c r="AY169" s="247" t="s">
        <v>129</v>
      </c>
    </row>
    <row r="170" s="14" customFormat="1">
      <c r="A170" s="14"/>
      <c r="B170" s="248"/>
      <c r="C170" s="249"/>
      <c r="D170" s="233" t="s">
        <v>170</v>
      </c>
      <c r="E170" s="250" t="s">
        <v>19</v>
      </c>
      <c r="F170" s="251" t="s">
        <v>172</v>
      </c>
      <c r="G170" s="249"/>
      <c r="H170" s="252">
        <v>4749.5500000000002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170</v>
      </c>
      <c r="AU170" s="258" t="s">
        <v>79</v>
      </c>
      <c r="AV170" s="14" t="s">
        <v>136</v>
      </c>
      <c r="AW170" s="14" t="s">
        <v>31</v>
      </c>
      <c r="AX170" s="14" t="s">
        <v>77</v>
      </c>
      <c r="AY170" s="258" t="s">
        <v>129</v>
      </c>
    </row>
    <row r="171" s="2" customFormat="1" ht="21.75" customHeight="1">
      <c r="A171" s="40"/>
      <c r="B171" s="41"/>
      <c r="C171" s="220" t="s">
        <v>259</v>
      </c>
      <c r="D171" s="220" t="s">
        <v>131</v>
      </c>
      <c r="E171" s="221" t="s">
        <v>260</v>
      </c>
      <c r="F171" s="222" t="s">
        <v>261</v>
      </c>
      <c r="G171" s="223" t="s">
        <v>134</v>
      </c>
      <c r="H171" s="224">
        <v>3814</v>
      </c>
      <c r="I171" s="225"/>
      <c r="J171" s="226">
        <f>ROUND(I171*H171,2)</f>
        <v>0</v>
      </c>
      <c r="K171" s="222" t="s">
        <v>135</v>
      </c>
      <c r="L171" s="46"/>
      <c r="M171" s="227" t="s">
        <v>19</v>
      </c>
      <c r="N171" s="228" t="s">
        <v>40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136</v>
      </c>
      <c r="AT171" s="231" t="s">
        <v>131</v>
      </c>
      <c r="AU171" s="231" t="s">
        <v>79</v>
      </c>
      <c r="AY171" s="19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77</v>
      </c>
      <c r="BK171" s="232">
        <f>ROUND(I171*H171,2)</f>
        <v>0</v>
      </c>
      <c r="BL171" s="19" t="s">
        <v>136</v>
      </c>
      <c r="BM171" s="231" t="s">
        <v>262</v>
      </c>
    </row>
    <row r="172" s="13" customFormat="1">
      <c r="A172" s="13"/>
      <c r="B172" s="237"/>
      <c r="C172" s="238"/>
      <c r="D172" s="233" t="s">
        <v>170</v>
      </c>
      <c r="E172" s="239" t="s">
        <v>19</v>
      </c>
      <c r="F172" s="240" t="s">
        <v>263</v>
      </c>
      <c r="G172" s="238"/>
      <c r="H172" s="241">
        <v>3814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170</v>
      </c>
      <c r="AU172" s="247" t="s">
        <v>79</v>
      </c>
      <c r="AV172" s="13" t="s">
        <v>79</v>
      </c>
      <c r="AW172" s="13" t="s">
        <v>31</v>
      </c>
      <c r="AX172" s="13" t="s">
        <v>69</v>
      </c>
      <c r="AY172" s="247" t="s">
        <v>129</v>
      </c>
    </row>
    <row r="173" s="14" customFormat="1">
      <c r="A173" s="14"/>
      <c r="B173" s="248"/>
      <c r="C173" s="249"/>
      <c r="D173" s="233" t="s">
        <v>170</v>
      </c>
      <c r="E173" s="250" t="s">
        <v>19</v>
      </c>
      <c r="F173" s="251" t="s">
        <v>172</v>
      </c>
      <c r="G173" s="249"/>
      <c r="H173" s="252">
        <v>3814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8" t="s">
        <v>170</v>
      </c>
      <c r="AU173" s="258" t="s">
        <v>79</v>
      </c>
      <c r="AV173" s="14" t="s">
        <v>136</v>
      </c>
      <c r="AW173" s="14" t="s">
        <v>31</v>
      </c>
      <c r="AX173" s="14" t="s">
        <v>77</v>
      </c>
      <c r="AY173" s="258" t="s">
        <v>129</v>
      </c>
    </row>
    <row r="174" s="2" customFormat="1" ht="21.75" customHeight="1">
      <c r="A174" s="40"/>
      <c r="B174" s="41"/>
      <c r="C174" s="220" t="s">
        <v>216</v>
      </c>
      <c r="D174" s="220" t="s">
        <v>131</v>
      </c>
      <c r="E174" s="221" t="s">
        <v>264</v>
      </c>
      <c r="F174" s="222" t="s">
        <v>265</v>
      </c>
      <c r="G174" s="223" t="s">
        <v>134</v>
      </c>
      <c r="H174" s="224">
        <v>3814</v>
      </c>
      <c r="I174" s="225"/>
      <c r="J174" s="226">
        <f>ROUND(I174*H174,2)</f>
        <v>0</v>
      </c>
      <c r="K174" s="222" t="s">
        <v>135</v>
      </c>
      <c r="L174" s="46"/>
      <c r="M174" s="227" t="s">
        <v>19</v>
      </c>
      <c r="N174" s="228" t="s">
        <v>40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136</v>
      </c>
      <c r="AT174" s="231" t="s">
        <v>131</v>
      </c>
      <c r="AU174" s="231" t="s">
        <v>79</v>
      </c>
      <c r="AY174" s="19" t="s">
        <v>129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77</v>
      </c>
      <c r="BK174" s="232">
        <f>ROUND(I174*H174,2)</f>
        <v>0</v>
      </c>
      <c r="BL174" s="19" t="s">
        <v>136</v>
      </c>
      <c r="BM174" s="231" t="s">
        <v>266</v>
      </c>
    </row>
    <row r="175" s="2" customFormat="1" ht="16.5" customHeight="1">
      <c r="A175" s="40"/>
      <c r="B175" s="41"/>
      <c r="C175" s="269" t="s">
        <v>267</v>
      </c>
      <c r="D175" s="269" t="s">
        <v>232</v>
      </c>
      <c r="E175" s="270" t="s">
        <v>268</v>
      </c>
      <c r="F175" s="271" t="s">
        <v>269</v>
      </c>
      <c r="G175" s="272" t="s">
        <v>270</v>
      </c>
      <c r="H175" s="273">
        <v>133.49000000000001</v>
      </c>
      <c r="I175" s="274"/>
      <c r="J175" s="275">
        <f>ROUND(I175*H175,2)</f>
        <v>0</v>
      </c>
      <c r="K175" s="271" t="s">
        <v>135</v>
      </c>
      <c r="L175" s="276"/>
      <c r="M175" s="277" t="s">
        <v>19</v>
      </c>
      <c r="N175" s="278" t="s">
        <v>40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148</v>
      </c>
      <c r="AT175" s="231" t="s">
        <v>232</v>
      </c>
      <c r="AU175" s="231" t="s">
        <v>79</v>
      </c>
      <c r="AY175" s="19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77</v>
      </c>
      <c r="BK175" s="232">
        <f>ROUND(I175*H175,2)</f>
        <v>0</v>
      </c>
      <c r="BL175" s="19" t="s">
        <v>136</v>
      </c>
      <c r="BM175" s="231" t="s">
        <v>271</v>
      </c>
    </row>
    <row r="176" s="13" customFormat="1">
      <c r="A176" s="13"/>
      <c r="B176" s="237"/>
      <c r="C176" s="238"/>
      <c r="D176" s="233" t="s">
        <v>170</v>
      </c>
      <c r="E176" s="239" t="s">
        <v>19</v>
      </c>
      <c r="F176" s="240" t="s">
        <v>272</v>
      </c>
      <c r="G176" s="238"/>
      <c r="H176" s="241">
        <v>133.49000000000001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170</v>
      </c>
      <c r="AU176" s="247" t="s">
        <v>79</v>
      </c>
      <c r="AV176" s="13" t="s">
        <v>79</v>
      </c>
      <c r="AW176" s="13" t="s">
        <v>31</v>
      </c>
      <c r="AX176" s="13" t="s">
        <v>69</v>
      </c>
      <c r="AY176" s="247" t="s">
        <v>129</v>
      </c>
    </row>
    <row r="177" s="14" customFormat="1">
      <c r="A177" s="14"/>
      <c r="B177" s="248"/>
      <c r="C177" s="249"/>
      <c r="D177" s="233" t="s">
        <v>170</v>
      </c>
      <c r="E177" s="250" t="s">
        <v>19</v>
      </c>
      <c r="F177" s="251" t="s">
        <v>172</v>
      </c>
      <c r="G177" s="249"/>
      <c r="H177" s="252">
        <v>133.49000000000001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8" t="s">
        <v>170</v>
      </c>
      <c r="AU177" s="258" t="s">
        <v>79</v>
      </c>
      <c r="AV177" s="14" t="s">
        <v>136</v>
      </c>
      <c r="AW177" s="14" t="s">
        <v>31</v>
      </c>
      <c r="AX177" s="14" t="s">
        <v>77</v>
      </c>
      <c r="AY177" s="258" t="s">
        <v>129</v>
      </c>
    </row>
    <row r="178" s="2" customFormat="1" ht="16.5" customHeight="1">
      <c r="A178" s="40"/>
      <c r="B178" s="41"/>
      <c r="C178" s="220" t="s">
        <v>222</v>
      </c>
      <c r="D178" s="220" t="s">
        <v>131</v>
      </c>
      <c r="E178" s="221" t="s">
        <v>273</v>
      </c>
      <c r="F178" s="222" t="s">
        <v>274</v>
      </c>
      <c r="G178" s="223" t="s">
        <v>134</v>
      </c>
      <c r="H178" s="224">
        <v>3814</v>
      </c>
      <c r="I178" s="225"/>
      <c r="J178" s="226">
        <f>ROUND(I178*H178,2)</f>
        <v>0</v>
      </c>
      <c r="K178" s="222" t="s">
        <v>135</v>
      </c>
      <c r="L178" s="46"/>
      <c r="M178" s="227" t="s">
        <v>19</v>
      </c>
      <c r="N178" s="228" t="s">
        <v>40</v>
      </c>
      <c r="O178" s="8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136</v>
      </c>
      <c r="AT178" s="231" t="s">
        <v>131</v>
      </c>
      <c r="AU178" s="231" t="s">
        <v>79</v>
      </c>
      <c r="AY178" s="19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77</v>
      </c>
      <c r="BK178" s="232">
        <f>ROUND(I178*H178,2)</f>
        <v>0</v>
      </c>
      <c r="BL178" s="19" t="s">
        <v>136</v>
      </c>
      <c r="BM178" s="231" t="s">
        <v>275</v>
      </c>
    </row>
    <row r="179" s="2" customFormat="1" ht="16.5" customHeight="1">
      <c r="A179" s="40"/>
      <c r="B179" s="41"/>
      <c r="C179" s="220" t="s">
        <v>276</v>
      </c>
      <c r="D179" s="220" t="s">
        <v>131</v>
      </c>
      <c r="E179" s="221" t="s">
        <v>277</v>
      </c>
      <c r="F179" s="222" t="s">
        <v>278</v>
      </c>
      <c r="G179" s="223" t="s">
        <v>134</v>
      </c>
      <c r="H179" s="224">
        <v>3836</v>
      </c>
      <c r="I179" s="225"/>
      <c r="J179" s="226">
        <f>ROUND(I179*H179,2)</f>
        <v>0</v>
      </c>
      <c r="K179" s="222" t="s">
        <v>135</v>
      </c>
      <c r="L179" s="46"/>
      <c r="M179" s="227" t="s">
        <v>19</v>
      </c>
      <c r="N179" s="228" t="s">
        <v>40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136</v>
      </c>
      <c r="AT179" s="231" t="s">
        <v>131</v>
      </c>
      <c r="AU179" s="231" t="s">
        <v>79</v>
      </c>
      <c r="AY179" s="19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77</v>
      </c>
      <c r="BK179" s="232">
        <f>ROUND(I179*H179,2)</f>
        <v>0</v>
      </c>
      <c r="BL179" s="19" t="s">
        <v>136</v>
      </c>
      <c r="BM179" s="231" t="s">
        <v>279</v>
      </c>
    </row>
    <row r="180" s="2" customFormat="1" ht="21.75" customHeight="1">
      <c r="A180" s="40"/>
      <c r="B180" s="41"/>
      <c r="C180" s="220" t="s">
        <v>228</v>
      </c>
      <c r="D180" s="220" t="s">
        <v>131</v>
      </c>
      <c r="E180" s="221" t="s">
        <v>280</v>
      </c>
      <c r="F180" s="222" t="s">
        <v>281</v>
      </c>
      <c r="G180" s="223" t="s">
        <v>134</v>
      </c>
      <c r="H180" s="224">
        <v>600</v>
      </c>
      <c r="I180" s="225"/>
      <c r="J180" s="226">
        <f>ROUND(I180*H180,2)</f>
        <v>0</v>
      </c>
      <c r="K180" s="222" t="s">
        <v>19</v>
      </c>
      <c r="L180" s="46"/>
      <c r="M180" s="227" t="s">
        <v>19</v>
      </c>
      <c r="N180" s="228" t="s">
        <v>40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136</v>
      </c>
      <c r="AT180" s="231" t="s">
        <v>131</v>
      </c>
      <c r="AU180" s="231" t="s">
        <v>79</v>
      </c>
      <c r="AY180" s="19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77</v>
      </c>
      <c r="BK180" s="232">
        <f>ROUND(I180*H180,2)</f>
        <v>0</v>
      </c>
      <c r="BL180" s="19" t="s">
        <v>136</v>
      </c>
      <c r="BM180" s="231" t="s">
        <v>282</v>
      </c>
    </row>
    <row r="181" s="13" customFormat="1">
      <c r="A181" s="13"/>
      <c r="B181" s="237"/>
      <c r="C181" s="238"/>
      <c r="D181" s="233" t="s">
        <v>170</v>
      </c>
      <c r="E181" s="239" t="s">
        <v>19</v>
      </c>
      <c r="F181" s="240" t="s">
        <v>283</v>
      </c>
      <c r="G181" s="238"/>
      <c r="H181" s="241">
        <v>600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170</v>
      </c>
      <c r="AU181" s="247" t="s">
        <v>79</v>
      </c>
      <c r="AV181" s="13" t="s">
        <v>79</v>
      </c>
      <c r="AW181" s="13" t="s">
        <v>31</v>
      </c>
      <c r="AX181" s="13" t="s">
        <v>69</v>
      </c>
      <c r="AY181" s="247" t="s">
        <v>129</v>
      </c>
    </row>
    <row r="182" s="14" customFormat="1">
      <c r="A182" s="14"/>
      <c r="B182" s="248"/>
      <c r="C182" s="249"/>
      <c r="D182" s="233" t="s">
        <v>170</v>
      </c>
      <c r="E182" s="250" t="s">
        <v>19</v>
      </c>
      <c r="F182" s="251" t="s">
        <v>172</v>
      </c>
      <c r="G182" s="249"/>
      <c r="H182" s="252">
        <v>600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170</v>
      </c>
      <c r="AU182" s="258" t="s">
        <v>79</v>
      </c>
      <c r="AV182" s="14" t="s">
        <v>136</v>
      </c>
      <c r="AW182" s="14" t="s">
        <v>31</v>
      </c>
      <c r="AX182" s="14" t="s">
        <v>77</v>
      </c>
      <c r="AY182" s="258" t="s">
        <v>129</v>
      </c>
    </row>
    <row r="183" s="2" customFormat="1" ht="16.5" customHeight="1">
      <c r="A183" s="40"/>
      <c r="B183" s="41"/>
      <c r="C183" s="220" t="s">
        <v>284</v>
      </c>
      <c r="D183" s="220" t="s">
        <v>131</v>
      </c>
      <c r="E183" s="221" t="s">
        <v>285</v>
      </c>
      <c r="F183" s="222" t="s">
        <v>286</v>
      </c>
      <c r="G183" s="223" t="s">
        <v>134</v>
      </c>
      <c r="H183" s="224">
        <v>3814</v>
      </c>
      <c r="I183" s="225"/>
      <c r="J183" s="226">
        <f>ROUND(I183*H183,2)</f>
        <v>0</v>
      </c>
      <c r="K183" s="222" t="s">
        <v>135</v>
      </c>
      <c r="L183" s="46"/>
      <c r="M183" s="227" t="s">
        <v>19</v>
      </c>
      <c r="N183" s="228" t="s">
        <v>40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136</v>
      </c>
      <c r="AT183" s="231" t="s">
        <v>131</v>
      </c>
      <c r="AU183" s="231" t="s">
        <v>79</v>
      </c>
      <c r="AY183" s="19" t="s">
        <v>129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77</v>
      </c>
      <c r="BK183" s="232">
        <f>ROUND(I183*H183,2)</f>
        <v>0</v>
      </c>
      <c r="BL183" s="19" t="s">
        <v>136</v>
      </c>
      <c r="BM183" s="231" t="s">
        <v>287</v>
      </c>
    </row>
    <row r="184" s="2" customFormat="1" ht="16.5" customHeight="1">
      <c r="A184" s="40"/>
      <c r="B184" s="41"/>
      <c r="C184" s="220" t="s">
        <v>236</v>
      </c>
      <c r="D184" s="220" t="s">
        <v>131</v>
      </c>
      <c r="E184" s="221" t="s">
        <v>288</v>
      </c>
      <c r="F184" s="222" t="s">
        <v>289</v>
      </c>
      <c r="G184" s="223" t="s">
        <v>134</v>
      </c>
      <c r="H184" s="224">
        <v>3814</v>
      </c>
      <c r="I184" s="225"/>
      <c r="J184" s="226">
        <f>ROUND(I184*H184,2)</f>
        <v>0</v>
      </c>
      <c r="K184" s="222" t="s">
        <v>135</v>
      </c>
      <c r="L184" s="46"/>
      <c r="M184" s="227" t="s">
        <v>19</v>
      </c>
      <c r="N184" s="228" t="s">
        <v>40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136</v>
      </c>
      <c r="AT184" s="231" t="s">
        <v>131</v>
      </c>
      <c r="AU184" s="231" t="s">
        <v>79</v>
      </c>
      <c r="AY184" s="19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9" t="s">
        <v>77</v>
      </c>
      <c r="BK184" s="232">
        <f>ROUND(I184*H184,2)</f>
        <v>0</v>
      </c>
      <c r="BL184" s="19" t="s">
        <v>136</v>
      </c>
      <c r="BM184" s="231" t="s">
        <v>290</v>
      </c>
    </row>
    <row r="185" s="2" customFormat="1" ht="21.75" customHeight="1">
      <c r="A185" s="40"/>
      <c r="B185" s="41"/>
      <c r="C185" s="220" t="s">
        <v>291</v>
      </c>
      <c r="D185" s="220" t="s">
        <v>131</v>
      </c>
      <c r="E185" s="221" t="s">
        <v>292</v>
      </c>
      <c r="F185" s="222" t="s">
        <v>293</v>
      </c>
      <c r="G185" s="223" t="s">
        <v>134</v>
      </c>
      <c r="H185" s="224">
        <v>3814</v>
      </c>
      <c r="I185" s="225"/>
      <c r="J185" s="226">
        <f>ROUND(I185*H185,2)</f>
        <v>0</v>
      </c>
      <c r="K185" s="222" t="s">
        <v>135</v>
      </c>
      <c r="L185" s="46"/>
      <c r="M185" s="227" t="s">
        <v>19</v>
      </c>
      <c r="N185" s="228" t="s">
        <v>40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136</v>
      </c>
      <c r="AT185" s="231" t="s">
        <v>131</v>
      </c>
      <c r="AU185" s="231" t="s">
        <v>79</v>
      </c>
      <c r="AY185" s="19" t="s">
        <v>129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77</v>
      </c>
      <c r="BK185" s="232">
        <f>ROUND(I185*H185,2)</f>
        <v>0</v>
      </c>
      <c r="BL185" s="19" t="s">
        <v>136</v>
      </c>
      <c r="BM185" s="231" t="s">
        <v>294</v>
      </c>
    </row>
    <row r="186" s="2" customFormat="1" ht="21.75" customHeight="1">
      <c r="A186" s="40"/>
      <c r="B186" s="41"/>
      <c r="C186" s="220" t="s">
        <v>242</v>
      </c>
      <c r="D186" s="220" t="s">
        <v>131</v>
      </c>
      <c r="E186" s="221" t="s">
        <v>295</v>
      </c>
      <c r="F186" s="222" t="s">
        <v>296</v>
      </c>
      <c r="G186" s="223" t="s">
        <v>144</v>
      </c>
      <c r="H186" s="224">
        <v>20</v>
      </c>
      <c r="I186" s="225"/>
      <c r="J186" s="226">
        <f>ROUND(I186*H186,2)</f>
        <v>0</v>
      </c>
      <c r="K186" s="222" t="s">
        <v>135</v>
      </c>
      <c r="L186" s="46"/>
      <c r="M186" s="227" t="s">
        <v>19</v>
      </c>
      <c r="N186" s="228" t="s">
        <v>40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136</v>
      </c>
      <c r="AT186" s="231" t="s">
        <v>131</v>
      </c>
      <c r="AU186" s="231" t="s">
        <v>79</v>
      </c>
      <c r="AY186" s="19" t="s">
        <v>129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77</v>
      </c>
      <c r="BK186" s="232">
        <f>ROUND(I186*H186,2)</f>
        <v>0</v>
      </c>
      <c r="BL186" s="19" t="s">
        <v>136</v>
      </c>
      <c r="BM186" s="231" t="s">
        <v>297</v>
      </c>
    </row>
    <row r="187" s="2" customFormat="1" ht="21.75" customHeight="1">
      <c r="A187" s="40"/>
      <c r="B187" s="41"/>
      <c r="C187" s="220" t="s">
        <v>298</v>
      </c>
      <c r="D187" s="220" t="s">
        <v>131</v>
      </c>
      <c r="E187" s="221" t="s">
        <v>299</v>
      </c>
      <c r="F187" s="222" t="s">
        <v>300</v>
      </c>
      <c r="G187" s="223" t="s">
        <v>144</v>
      </c>
      <c r="H187" s="224">
        <v>5</v>
      </c>
      <c r="I187" s="225"/>
      <c r="J187" s="226">
        <f>ROUND(I187*H187,2)</f>
        <v>0</v>
      </c>
      <c r="K187" s="222" t="s">
        <v>135</v>
      </c>
      <c r="L187" s="46"/>
      <c r="M187" s="227" t="s">
        <v>19</v>
      </c>
      <c r="N187" s="228" t="s">
        <v>40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136</v>
      </c>
      <c r="AT187" s="231" t="s">
        <v>131</v>
      </c>
      <c r="AU187" s="231" t="s">
        <v>79</v>
      </c>
      <c r="AY187" s="19" t="s">
        <v>129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77</v>
      </c>
      <c r="BK187" s="232">
        <f>ROUND(I187*H187,2)</f>
        <v>0</v>
      </c>
      <c r="BL187" s="19" t="s">
        <v>136</v>
      </c>
      <c r="BM187" s="231" t="s">
        <v>301</v>
      </c>
    </row>
    <row r="188" s="2" customFormat="1" ht="21.75" customHeight="1">
      <c r="A188" s="40"/>
      <c r="B188" s="41"/>
      <c r="C188" s="220" t="s">
        <v>256</v>
      </c>
      <c r="D188" s="220" t="s">
        <v>131</v>
      </c>
      <c r="E188" s="221" t="s">
        <v>302</v>
      </c>
      <c r="F188" s="222" t="s">
        <v>303</v>
      </c>
      <c r="G188" s="223" t="s">
        <v>144</v>
      </c>
      <c r="H188" s="224">
        <v>1</v>
      </c>
      <c r="I188" s="225"/>
      <c r="J188" s="226">
        <f>ROUND(I188*H188,2)</f>
        <v>0</v>
      </c>
      <c r="K188" s="222" t="s">
        <v>135</v>
      </c>
      <c r="L188" s="46"/>
      <c r="M188" s="227" t="s">
        <v>19</v>
      </c>
      <c r="N188" s="228" t="s">
        <v>40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136</v>
      </c>
      <c r="AT188" s="231" t="s">
        <v>131</v>
      </c>
      <c r="AU188" s="231" t="s">
        <v>79</v>
      </c>
      <c r="AY188" s="19" t="s">
        <v>129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77</v>
      </c>
      <c r="BK188" s="232">
        <f>ROUND(I188*H188,2)</f>
        <v>0</v>
      </c>
      <c r="BL188" s="19" t="s">
        <v>136</v>
      </c>
      <c r="BM188" s="231" t="s">
        <v>304</v>
      </c>
    </row>
    <row r="189" s="2" customFormat="1" ht="21.75" customHeight="1">
      <c r="A189" s="40"/>
      <c r="B189" s="41"/>
      <c r="C189" s="220" t="s">
        <v>305</v>
      </c>
      <c r="D189" s="220" t="s">
        <v>131</v>
      </c>
      <c r="E189" s="221" t="s">
        <v>306</v>
      </c>
      <c r="F189" s="222" t="s">
        <v>307</v>
      </c>
      <c r="G189" s="223" t="s">
        <v>144</v>
      </c>
      <c r="H189" s="224">
        <v>6</v>
      </c>
      <c r="I189" s="225"/>
      <c r="J189" s="226">
        <f>ROUND(I189*H189,2)</f>
        <v>0</v>
      </c>
      <c r="K189" s="222" t="s">
        <v>135</v>
      </c>
      <c r="L189" s="46"/>
      <c r="M189" s="227" t="s">
        <v>19</v>
      </c>
      <c r="N189" s="228" t="s">
        <v>40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136</v>
      </c>
      <c r="AT189" s="231" t="s">
        <v>131</v>
      </c>
      <c r="AU189" s="231" t="s">
        <v>79</v>
      </c>
      <c r="AY189" s="19" t="s">
        <v>129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9" t="s">
        <v>77</v>
      </c>
      <c r="BK189" s="232">
        <f>ROUND(I189*H189,2)</f>
        <v>0</v>
      </c>
      <c r="BL189" s="19" t="s">
        <v>136</v>
      </c>
      <c r="BM189" s="231" t="s">
        <v>308</v>
      </c>
    </row>
    <row r="190" s="12" customFormat="1" ht="22.8" customHeight="1">
      <c r="A190" s="12"/>
      <c r="B190" s="204"/>
      <c r="C190" s="205"/>
      <c r="D190" s="206" t="s">
        <v>68</v>
      </c>
      <c r="E190" s="218" t="s">
        <v>79</v>
      </c>
      <c r="F190" s="218" t="s">
        <v>309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SUM(P191:P199)</f>
        <v>0</v>
      </c>
      <c r="Q190" s="212"/>
      <c r="R190" s="213">
        <f>SUM(R191:R199)</f>
        <v>0</v>
      </c>
      <c r="S190" s="212"/>
      <c r="T190" s="214">
        <f>SUM(T191:T199)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77</v>
      </c>
      <c r="AT190" s="216" t="s">
        <v>68</v>
      </c>
      <c r="AU190" s="216" t="s">
        <v>77</v>
      </c>
      <c r="AY190" s="215" t="s">
        <v>129</v>
      </c>
      <c r="BK190" s="217">
        <f>SUM(BK191:BK199)</f>
        <v>0</v>
      </c>
    </row>
    <row r="191" s="2" customFormat="1" ht="16.5" customHeight="1">
      <c r="A191" s="40"/>
      <c r="B191" s="41"/>
      <c r="C191" s="220" t="s">
        <v>262</v>
      </c>
      <c r="D191" s="220" t="s">
        <v>131</v>
      </c>
      <c r="E191" s="221" t="s">
        <v>310</v>
      </c>
      <c r="F191" s="222" t="s">
        <v>311</v>
      </c>
      <c r="G191" s="223" t="s">
        <v>180</v>
      </c>
      <c r="H191" s="224">
        <v>2.5499999999999998</v>
      </c>
      <c r="I191" s="225"/>
      <c r="J191" s="226">
        <f>ROUND(I191*H191,2)</f>
        <v>0</v>
      </c>
      <c r="K191" s="222" t="s">
        <v>135</v>
      </c>
      <c r="L191" s="46"/>
      <c r="M191" s="227" t="s">
        <v>19</v>
      </c>
      <c r="N191" s="228" t="s">
        <v>40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136</v>
      </c>
      <c r="AT191" s="231" t="s">
        <v>131</v>
      </c>
      <c r="AU191" s="231" t="s">
        <v>79</v>
      </c>
      <c r="AY191" s="19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77</v>
      </c>
      <c r="BK191" s="232">
        <f>ROUND(I191*H191,2)</f>
        <v>0</v>
      </c>
      <c r="BL191" s="19" t="s">
        <v>136</v>
      </c>
      <c r="BM191" s="231" t="s">
        <v>312</v>
      </c>
    </row>
    <row r="192" s="15" customFormat="1">
      <c r="A192" s="15"/>
      <c r="B192" s="259"/>
      <c r="C192" s="260"/>
      <c r="D192" s="233" t="s">
        <v>170</v>
      </c>
      <c r="E192" s="261" t="s">
        <v>19</v>
      </c>
      <c r="F192" s="262" t="s">
        <v>313</v>
      </c>
      <c r="G192" s="260"/>
      <c r="H192" s="261" t="s">
        <v>19</v>
      </c>
      <c r="I192" s="263"/>
      <c r="J192" s="260"/>
      <c r="K192" s="260"/>
      <c r="L192" s="264"/>
      <c r="M192" s="265"/>
      <c r="N192" s="266"/>
      <c r="O192" s="266"/>
      <c r="P192" s="266"/>
      <c r="Q192" s="266"/>
      <c r="R192" s="266"/>
      <c r="S192" s="266"/>
      <c r="T192" s="26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8" t="s">
        <v>170</v>
      </c>
      <c r="AU192" s="268" t="s">
        <v>79</v>
      </c>
      <c r="AV192" s="15" t="s">
        <v>77</v>
      </c>
      <c r="AW192" s="15" t="s">
        <v>31</v>
      </c>
      <c r="AX192" s="15" t="s">
        <v>69</v>
      </c>
      <c r="AY192" s="268" t="s">
        <v>129</v>
      </c>
    </row>
    <row r="193" s="13" customFormat="1">
      <c r="A193" s="13"/>
      <c r="B193" s="237"/>
      <c r="C193" s="238"/>
      <c r="D193" s="233" t="s">
        <v>170</v>
      </c>
      <c r="E193" s="239" t="s">
        <v>19</v>
      </c>
      <c r="F193" s="240" t="s">
        <v>195</v>
      </c>
      <c r="G193" s="238"/>
      <c r="H193" s="241">
        <v>2.5499999999999998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170</v>
      </c>
      <c r="AU193" s="247" t="s">
        <v>79</v>
      </c>
      <c r="AV193" s="13" t="s">
        <v>79</v>
      </c>
      <c r="AW193" s="13" t="s">
        <v>31</v>
      </c>
      <c r="AX193" s="13" t="s">
        <v>69</v>
      </c>
      <c r="AY193" s="247" t="s">
        <v>129</v>
      </c>
    </row>
    <row r="194" s="14" customFormat="1">
      <c r="A194" s="14"/>
      <c r="B194" s="248"/>
      <c r="C194" s="249"/>
      <c r="D194" s="233" t="s">
        <v>170</v>
      </c>
      <c r="E194" s="250" t="s">
        <v>19</v>
      </c>
      <c r="F194" s="251" t="s">
        <v>172</v>
      </c>
      <c r="G194" s="249"/>
      <c r="H194" s="252">
        <v>2.5499999999999998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8" t="s">
        <v>170</v>
      </c>
      <c r="AU194" s="258" t="s">
        <v>79</v>
      </c>
      <c r="AV194" s="14" t="s">
        <v>136</v>
      </c>
      <c r="AW194" s="14" t="s">
        <v>31</v>
      </c>
      <c r="AX194" s="14" t="s">
        <v>77</v>
      </c>
      <c r="AY194" s="258" t="s">
        <v>129</v>
      </c>
    </row>
    <row r="195" s="2" customFormat="1" ht="16.5" customHeight="1">
      <c r="A195" s="40"/>
      <c r="B195" s="41"/>
      <c r="C195" s="220" t="s">
        <v>314</v>
      </c>
      <c r="D195" s="220" t="s">
        <v>131</v>
      </c>
      <c r="E195" s="221" t="s">
        <v>315</v>
      </c>
      <c r="F195" s="222" t="s">
        <v>316</v>
      </c>
      <c r="G195" s="223" t="s">
        <v>134</v>
      </c>
      <c r="H195" s="224">
        <v>40.799999999999997</v>
      </c>
      <c r="I195" s="225"/>
      <c r="J195" s="226">
        <f>ROUND(I195*H195,2)</f>
        <v>0</v>
      </c>
      <c r="K195" s="222" t="s">
        <v>135</v>
      </c>
      <c r="L195" s="46"/>
      <c r="M195" s="227" t="s">
        <v>19</v>
      </c>
      <c r="N195" s="228" t="s">
        <v>40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136</v>
      </c>
      <c r="AT195" s="231" t="s">
        <v>131</v>
      </c>
      <c r="AU195" s="231" t="s">
        <v>79</v>
      </c>
      <c r="AY195" s="19" t="s">
        <v>129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9" t="s">
        <v>77</v>
      </c>
      <c r="BK195" s="232">
        <f>ROUND(I195*H195,2)</f>
        <v>0</v>
      </c>
      <c r="BL195" s="19" t="s">
        <v>136</v>
      </c>
      <c r="BM195" s="231" t="s">
        <v>317</v>
      </c>
    </row>
    <row r="196" s="15" customFormat="1">
      <c r="A196" s="15"/>
      <c r="B196" s="259"/>
      <c r="C196" s="260"/>
      <c r="D196" s="233" t="s">
        <v>170</v>
      </c>
      <c r="E196" s="261" t="s">
        <v>19</v>
      </c>
      <c r="F196" s="262" t="s">
        <v>318</v>
      </c>
      <c r="G196" s="260"/>
      <c r="H196" s="261" t="s">
        <v>19</v>
      </c>
      <c r="I196" s="263"/>
      <c r="J196" s="260"/>
      <c r="K196" s="260"/>
      <c r="L196" s="264"/>
      <c r="M196" s="265"/>
      <c r="N196" s="266"/>
      <c r="O196" s="266"/>
      <c r="P196" s="266"/>
      <c r="Q196" s="266"/>
      <c r="R196" s="266"/>
      <c r="S196" s="266"/>
      <c r="T196" s="26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8" t="s">
        <v>170</v>
      </c>
      <c r="AU196" s="268" t="s">
        <v>79</v>
      </c>
      <c r="AV196" s="15" t="s">
        <v>77</v>
      </c>
      <c r="AW196" s="15" t="s">
        <v>31</v>
      </c>
      <c r="AX196" s="15" t="s">
        <v>69</v>
      </c>
      <c r="AY196" s="268" t="s">
        <v>129</v>
      </c>
    </row>
    <row r="197" s="13" customFormat="1">
      <c r="A197" s="13"/>
      <c r="B197" s="237"/>
      <c r="C197" s="238"/>
      <c r="D197" s="233" t="s">
        <v>170</v>
      </c>
      <c r="E197" s="239" t="s">
        <v>19</v>
      </c>
      <c r="F197" s="240" t="s">
        <v>319</v>
      </c>
      <c r="G197" s="238"/>
      <c r="H197" s="241">
        <v>40.799999999999997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170</v>
      </c>
      <c r="AU197" s="247" t="s">
        <v>79</v>
      </c>
      <c r="AV197" s="13" t="s">
        <v>79</v>
      </c>
      <c r="AW197" s="13" t="s">
        <v>31</v>
      </c>
      <c r="AX197" s="13" t="s">
        <v>69</v>
      </c>
      <c r="AY197" s="247" t="s">
        <v>129</v>
      </c>
    </row>
    <row r="198" s="14" customFormat="1">
      <c r="A198" s="14"/>
      <c r="B198" s="248"/>
      <c r="C198" s="249"/>
      <c r="D198" s="233" t="s">
        <v>170</v>
      </c>
      <c r="E198" s="250" t="s">
        <v>19</v>
      </c>
      <c r="F198" s="251" t="s">
        <v>172</v>
      </c>
      <c r="G198" s="249"/>
      <c r="H198" s="252">
        <v>40.799999999999997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8" t="s">
        <v>170</v>
      </c>
      <c r="AU198" s="258" t="s">
        <v>79</v>
      </c>
      <c r="AV198" s="14" t="s">
        <v>136</v>
      </c>
      <c r="AW198" s="14" t="s">
        <v>31</v>
      </c>
      <c r="AX198" s="14" t="s">
        <v>77</v>
      </c>
      <c r="AY198" s="258" t="s">
        <v>129</v>
      </c>
    </row>
    <row r="199" s="2" customFormat="1" ht="16.5" customHeight="1">
      <c r="A199" s="40"/>
      <c r="B199" s="41"/>
      <c r="C199" s="220" t="s">
        <v>266</v>
      </c>
      <c r="D199" s="220" t="s">
        <v>131</v>
      </c>
      <c r="E199" s="221" t="s">
        <v>320</v>
      </c>
      <c r="F199" s="222" t="s">
        <v>321</v>
      </c>
      <c r="G199" s="223" t="s">
        <v>134</v>
      </c>
      <c r="H199" s="224">
        <v>40.799999999999997</v>
      </c>
      <c r="I199" s="225"/>
      <c r="J199" s="226">
        <f>ROUND(I199*H199,2)</f>
        <v>0</v>
      </c>
      <c r="K199" s="222" t="s">
        <v>135</v>
      </c>
      <c r="L199" s="46"/>
      <c r="M199" s="227" t="s">
        <v>19</v>
      </c>
      <c r="N199" s="228" t="s">
        <v>40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136</v>
      </c>
      <c r="AT199" s="231" t="s">
        <v>131</v>
      </c>
      <c r="AU199" s="231" t="s">
        <v>79</v>
      </c>
      <c r="AY199" s="19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77</v>
      </c>
      <c r="BK199" s="232">
        <f>ROUND(I199*H199,2)</f>
        <v>0</v>
      </c>
      <c r="BL199" s="19" t="s">
        <v>136</v>
      </c>
      <c r="BM199" s="231" t="s">
        <v>322</v>
      </c>
    </row>
    <row r="200" s="12" customFormat="1" ht="22.8" customHeight="1">
      <c r="A200" s="12"/>
      <c r="B200" s="204"/>
      <c r="C200" s="205"/>
      <c r="D200" s="206" t="s">
        <v>68</v>
      </c>
      <c r="E200" s="218" t="s">
        <v>149</v>
      </c>
      <c r="F200" s="218" t="s">
        <v>323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SUM(P201:P213)</f>
        <v>0</v>
      </c>
      <c r="Q200" s="212"/>
      <c r="R200" s="213">
        <f>SUM(R201:R213)</f>
        <v>0</v>
      </c>
      <c r="S200" s="212"/>
      <c r="T200" s="214">
        <f>SUM(T201:T213)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77</v>
      </c>
      <c r="AT200" s="216" t="s">
        <v>68</v>
      </c>
      <c r="AU200" s="216" t="s">
        <v>77</v>
      </c>
      <c r="AY200" s="215" t="s">
        <v>129</v>
      </c>
      <c r="BK200" s="217">
        <f>SUM(BK201:BK213)</f>
        <v>0</v>
      </c>
    </row>
    <row r="201" s="2" customFormat="1" ht="16.5" customHeight="1">
      <c r="A201" s="40"/>
      <c r="B201" s="41"/>
      <c r="C201" s="220" t="s">
        <v>324</v>
      </c>
      <c r="D201" s="220" t="s">
        <v>131</v>
      </c>
      <c r="E201" s="221" t="s">
        <v>325</v>
      </c>
      <c r="F201" s="222" t="s">
        <v>326</v>
      </c>
      <c r="G201" s="223" t="s">
        <v>134</v>
      </c>
      <c r="H201" s="224">
        <v>3288</v>
      </c>
      <c r="I201" s="225"/>
      <c r="J201" s="226">
        <f>ROUND(I201*H201,2)</f>
        <v>0</v>
      </c>
      <c r="K201" s="222" t="s">
        <v>135</v>
      </c>
      <c r="L201" s="46"/>
      <c r="M201" s="227" t="s">
        <v>19</v>
      </c>
      <c r="N201" s="228" t="s">
        <v>40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136</v>
      </c>
      <c r="AT201" s="231" t="s">
        <v>131</v>
      </c>
      <c r="AU201" s="231" t="s">
        <v>79</v>
      </c>
      <c r="AY201" s="19" t="s">
        <v>129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9" t="s">
        <v>77</v>
      </c>
      <c r="BK201" s="232">
        <f>ROUND(I201*H201,2)</f>
        <v>0</v>
      </c>
      <c r="BL201" s="19" t="s">
        <v>136</v>
      </c>
      <c r="BM201" s="231" t="s">
        <v>327</v>
      </c>
    </row>
    <row r="202" s="2" customFormat="1" ht="21.75" customHeight="1">
      <c r="A202" s="40"/>
      <c r="B202" s="41"/>
      <c r="C202" s="220" t="s">
        <v>271</v>
      </c>
      <c r="D202" s="220" t="s">
        <v>131</v>
      </c>
      <c r="E202" s="221" t="s">
        <v>328</v>
      </c>
      <c r="F202" s="222" t="s">
        <v>329</v>
      </c>
      <c r="G202" s="223" t="s">
        <v>134</v>
      </c>
      <c r="H202" s="224">
        <v>3836</v>
      </c>
      <c r="I202" s="225"/>
      <c r="J202" s="226">
        <f>ROUND(I202*H202,2)</f>
        <v>0</v>
      </c>
      <c r="K202" s="222" t="s">
        <v>135</v>
      </c>
      <c r="L202" s="46"/>
      <c r="M202" s="227" t="s">
        <v>19</v>
      </c>
      <c r="N202" s="228" t="s">
        <v>40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136</v>
      </c>
      <c r="AT202" s="231" t="s">
        <v>131</v>
      </c>
      <c r="AU202" s="231" t="s">
        <v>79</v>
      </c>
      <c r="AY202" s="19" t="s">
        <v>129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77</v>
      </c>
      <c r="BK202" s="232">
        <f>ROUND(I202*H202,2)</f>
        <v>0</v>
      </c>
      <c r="BL202" s="19" t="s">
        <v>136</v>
      </c>
      <c r="BM202" s="231" t="s">
        <v>330</v>
      </c>
    </row>
    <row r="203" s="13" customFormat="1">
      <c r="A203" s="13"/>
      <c r="B203" s="237"/>
      <c r="C203" s="238"/>
      <c r="D203" s="233" t="s">
        <v>170</v>
      </c>
      <c r="E203" s="239" t="s">
        <v>19</v>
      </c>
      <c r="F203" s="240" t="s">
        <v>331</v>
      </c>
      <c r="G203" s="238"/>
      <c r="H203" s="241">
        <v>3288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170</v>
      </c>
      <c r="AU203" s="247" t="s">
        <v>79</v>
      </c>
      <c r="AV203" s="13" t="s">
        <v>79</v>
      </c>
      <c r="AW203" s="13" t="s">
        <v>31</v>
      </c>
      <c r="AX203" s="13" t="s">
        <v>69</v>
      </c>
      <c r="AY203" s="247" t="s">
        <v>129</v>
      </c>
    </row>
    <row r="204" s="13" customFormat="1">
      <c r="A204" s="13"/>
      <c r="B204" s="237"/>
      <c r="C204" s="238"/>
      <c r="D204" s="233" t="s">
        <v>170</v>
      </c>
      <c r="E204" s="239" t="s">
        <v>19</v>
      </c>
      <c r="F204" s="240" t="s">
        <v>332</v>
      </c>
      <c r="G204" s="238"/>
      <c r="H204" s="241">
        <v>548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170</v>
      </c>
      <c r="AU204" s="247" t="s">
        <v>79</v>
      </c>
      <c r="AV204" s="13" t="s">
        <v>79</v>
      </c>
      <c r="AW204" s="13" t="s">
        <v>31</v>
      </c>
      <c r="AX204" s="13" t="s">
        <v>69</v>
      </c>
      <c r="AY204" s="247" t="s">
        <v>129</v>
      </c>
    </row>
    <row r="205" s="14" customFormat="1">
      <c r="A205" s="14"/>
      <c r="B205" s="248"/>
      <c r="C205" s="249"/>
      <c r="D205" s="233" t="s">
        <v>170</v>
      </c>
      <c r="E205" s="250" t="s">
        <v>19</v>
      </c>
      <c r="F205" s="251" t="s">
        <v>172</v>
      </c>
      <c r="G205" s="249"/>
      <c r="H205" s="252">
        <v>3836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8" t="s">
        <v>170</v>
      </c>
      <c r="AU205" s="258" t="s">
        <v>79</v>
      </c>
      <c r="AV205" s="14" t="s">
        <v>136</v>
      </c>
      <c r="AW205" s="14" t="s">
        <v>31</v>
      </c>
      <c r="AX205" s="14" t="s">
        <v>77</v>
      </c>
      <c r="AY205" s="258" t="s">
        <v>129</v>
      </c>
    </row>
    <row r="206" s="2" customFormat="1" ht="21.75" customHeight="1">
      <c r="A206" s="40"/>
      <c r="B206" s="41"/>
      <c r="C206" s="220" t="s">
        <v>333</v>
      </c>
      <c r="D206" s="220" t="s">
        <v>131</v>
      </c>
      <c r="E206" s="221" t="s">
        <v>334</v>
      </c>
      <c r="F206" s="222" t="s">
        <v>335</v>
      </c>
      <c r="G206" s="223" t="s">
        <v>134</v>
      </c>
      <c r="H206" s="224">
        <v>1096</v>
      </c>
      <c r="I206" s="225"/>
      <c r="J206" s="226">
        <f>ROUND(I206*H206,2)</f>
        <v>0</v>
      </c>
      <c r="K206" s="222" t="s">
        <v>135</v>
      </c>
      <c r="L206" s="46"/>
      <c r="M206" s="227" t="s">
        <v>19</v>
      </c>
      <c r="N206" s="228" t="s">
        <v>40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136</v>
      </c>
      <c r="AT206" s="231" t="s">
        <v>131</v>
      </c>
      <c r="AU206" s="231" t="s">
        <v>79</v>
      </c>
      <c r="AY206" s="19" t="s">
        <v>129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77</v>
      </c>
      <c r="BK206" s="232">
        <f>ROUND(I206*H206,2)</f>
        <v>0</v>
      </c>
      <c r="BL206" s="19" t="s">
        <v>136</v>
      </c>
      <c r="BM206" s="231" t="s">
        <v>336</v>
      </c>
    </row>
    <row r="207" s="13" customFormat="1">
      <c r="A207" s="13"/>
      <c r="B207" s="237"/>
      <c r="C207" s="238"/>
      <c r="D207" s="233" t="s">
        <v>170</v>
      </c>
      <c r="E207" s="239" t="s">
        <v>19</v>
      </c>
      <c r="F207" s="240" t="s">
        <v>332</v>
      </c>
      <c r="G207" s="238"/>
      <c r="H207" s="241">
        <v>548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170</v>
      </c>
      <c r="AU207" s="247" t="s">
        <v>79</v>
      </c>
      <c r="AV207" s="13" t="s">
        <v>79</v>
      </c>
      <c r="AW207" s="13" t="s">
        <v>31</v>
      </c>
      <c r="AX207" s="13" t="s">
        <v>69</v>
      </c>
      <c r="AY207" s="247" t="s">
        <v>129</v>
      </c>
    </row>
    <row r="208" s="13" customFormat="1">
      <c r="A208" s="13"/>
      <c r="B208" s="237"/>
      <c r="C208" s="238"/>
      <c r="D208" s="233" t="s">
        <v>170</v>
      </c>
      <c r="E208" s="239" t="s">
        <v>19</v>
      </c>
      <c r="F208" s="240" t="s">
        <v>337</v>
      </c>
      <c r="G208" s="238"/>
      <c r="H208" s="241">
        <v>548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170</v>
      </c>
      <c r="AU208" s="247" t="s">
        <v>79</v>
      </c>
      <c r="AV208" s="13" t="s">
        <v>79</v>
      </c>
      <c r="AW208" s="13" t="s">
        <v>31</v>
      </c>
      <c r="AX208" s="13" t="s">
        <v>69</v>
      </c>
      <c r="AY208" s="247" t="s">
        <v>129</v>
      </c>
    </row>
    <row r="209" s="14" customFormat="1">
      <c r="A209" s="14"/>
      <c r="B209" s="248"/>
      <c r="C209" s="249"/>
      <c r="D209" s="233" t="s">
        <v>170</v>
      </c>
      <c r="E209" s="250" t="s">
        <v>19</v>
      </c>
      <c r="F209" s="251" t="s">
        <v>172</v>
      </c>
      <c r="G209" s="249"/>
      <c r="H209" s="252">
        <v>1096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8" t="s">
        <v>170</v>
      </c>
      <c r="AU209" s="258" t="s">
        <v>79</v>
      </c>
      <c r="AV209" s="14" t="s">
        <v>136</v>
      </c>
      <c r="AW209" s="14" t="s">
        <v>31</v>
      </c>
      <c r="AX209" s="14" t="s">
        <v>77</v>
      </c>
      <c r="AY209" s="258" t="s">
        <v>129</v>
      </c>
    </row>
    <row r="210" s="2" customFormat="1" ht="16.5" customHeight="1">
      <c r="A210" s="40"/>
      <c r="B210" s="41"/>
      <c r="C210" s="220" t="s">
        <v>275</v>
      </c>
      <c r="D210" s="220" t="s">
        <v>131</v>
      </c>
      <c r="E210" s="221" t="s">
        <v>338</v>
      </c>
      <c r="F210" s="222" t="s">
        <v>339</v>
      </c>
      <c r="G210" s="223" t="s">
        <v>134</v>
      </c>
      <c r="H210" s="224">
        <v>3288</v>
      </c>
      <c r="I210" s="225"/>
      <c r="J210" s="226">
        <f>ROUND(I210*H210,2)</f>
        <v>0</v>
      </c>
      <c r="K210" s="222" t="s">
        <v>135</v>
      </c>
      <c r="L210" s="46"/>
      <c r="M210" s="227" t="s">
        <v>19</v>
      </c>
      <c r="N210" s="228" t="s">
        <v>40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136</v>
      </c>
      <c r="AT210" s="231" t="s">
        <v>131</v>
      </c>
      <c r="AU210" s="231" t="s">
        <v>79</v>
      </c>
      <c r="AY210" s="19" t="s">
        <v>129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77</v>
      </c>
      <c r="BK210" s="232">
        <f>ROUND(I210*H210,2)</f>
        <v>0</v>
      </c>
      <c r="BL210" s="19" t="s">
        <v>136</v>
      </c>
      <c r="BM210" s="231" t="s">
        <v>340</v>
      </c>
    </row>
    <row r="211" s="2" customFormat="1" ht="21.75" customHeight="1">
      <c r="A211" s="40"/>
      <c r="B211" s="41"/>
      <c r="C211" s="220" t="s">
        <v>341</v>
      </c>
      <c r="D211" s="220" t="s">
        <v>131</v>
      </c>
      <c r="E211" s="221" t="s">
        <v>342</v>
      </c>
      <c r="F211" s="222" t="s">
        <v>343</v>
      </c>
      <c r="G211" s="223" t="s">
        <v>134</v>
      </c>
      <c r="H211" s="224">
        <v>3288</v>
      </c>
      <c r="I211" s="225"/>
      <c r="J211" s="226">
        <f>ROUND(I211*H211,2)</f>
        <v>0</v>
      </c>
      <c r="K211" s="222" t="s">
        <v>135</v>
      </c>
      <c r="L211" s="46"/>
      <c r="M211" s="227" t="s">
        <v>19</v>
      </c>
      <c r="N211" s="228" t="s">
        <v>40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136</v>
      </c>
      <c r="AT211" s="231" t="s">
        <v>131</v>
      </c>
      <c r="AU211" s="231" t="s">
        <v>79</v>
      </c>
      <c r="AY211" s="19" t="s">
        <v>129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77</v>
      </c>
      <c r="BK211" s="232">
        <f>ROUND(I211*H211,2)</f>
        <v>0</v>
      </c>
      <c r="BL211" s="19" t="s">
        <v>136</v>
      </c>
      <c r="BM211" s="231" t="s">
        <v>344</v>
      </c>
    </row>
    <row r="212" s="13" customFormat="1">
      <c r="A212" s="13"/>
      <c r="B212" s="237"/>
      <c r="C212" s="238"/>
      <c r="D212" s="233" t="s">
        <v>170</v>
      </c>
      <c r="E212" s="239" t="s">
        <v>19</v>
      </c>
      <c r="F212" s="240" t="s">
        <v>345</v>
      </c>
      <c r="G212" s="238"/>
      <c r="H212" s="241">
        <v>3288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170</v>
      </c>
      <c r="AU212" s="247" t="s">
        <v>79</v>
      </c>
      <c r="AV212" s="13" t="s">
        <v>79</v>
      </c>
      <c r="AW212" s="13" t="s">
        <v>31</v>
      </c>
      <c r="AX212" s="13" t="s">
        <v>69</v>
      </c>
      <c r="AY212" s="247" t="s">
        <v>129</v>
      </c>
    </row>
    <row r="213" s="14" customFormat="1">
      <c r="A213" s="14"/>
      <c r="B213" s="248"/>
      <c r="C213" s="249"/>
      <c r="D213" s="233" t="s">
        <v>170</v>
      </c>
      <c r="E213" s="250" t="s">
        <v>19</v>
      </c>
      <c r="F213" s="251" t="s">
        <v>172</v>
      </c>
      <c r="G213" s="249"/>
      <c r="H213" s="252">
        <v>3288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8" t="s">
        <v>170</v>
      </c>
      <c r="AU213" s="258" t="s">
        <v>79</v>
      </c>
      <c r="AV213" s="14" t="s">
        <v>136</v>
      </c>
      <c r="AW213" s="14" t="s">
        <v>31</v>
      </c>
      <c r="AX213" s="14" t="s">
        <v>77</v>
      </c>
      <c r="AY213" s="258" t="s">
        <v>129</v>
      </c>
    </row>
    <row r="214" s="12" customFormat="1" ht="22.8" customHeight="1">
      <c r="A214" s="12"/>
      <c r="B214" s="204"/>
      <c r="C214" s="205"/>
      <c r="D214" s="206" t="s">
        <v>68</v>
      </c>
      <c r="E214" s="218" t="s">
        <v>164</v>
      </c>
      <c r="F214" s="218" t="s">
        <v>346</v>
      </c>
      <c r="G214" s="205"/>
      <c r="H214" s="205"/>
      <c r="I214" s="208"/>
      <c r="J214" s="219">
        <f>BK214</f>
        <v>0</v>
      </c>
      <c r="K214" s="205"/>
      <c r="L214" s="210"/>
      <c r="M214" s="211"/>
      <c r="N214" s="212"/>
      <c r="O214" s="212"/>
      <c r="P214" s="213">
        <f>SUM(P215:P239)</f>
        <v>0</v>
      </c>
      <c r="Q214" s="212"/>
      <c r="R214" s="213">
        <f>SUM(R215:R239)</f>
        <v>4.0691549999999994</v>
      </c>
      <c r="S214" s="212"/>
      <c r="T214" s="214">
        <f>SUM(T215:T239)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5" t="s">
        <v>77</v>
      </c>
      <c r="AT214" s="216" t="s">
        <v>68</v>
      </c>
      <c r="AU214" s="216" t="s">
        <v>77</v>
      </c>
      <c r="AY214" s="215" t="s">
        <v>129</v>
      </c>
      <c r="BK214" s="217">
        <f>SUM(BK215:BK239)</f>
        <v>0</v>
      </c>
    </row>
    <row r="215" s="2" customFormat="1" ht="16.5" customHeight="1">
      <c r="A215" s="40"/>
      <c r="B215" s="41"/>
      <c r="C215" s="220" t="s">
        <v>279</v>
      </c>
      <c r="D215" s="220" t="s">
        <v>131</v>
      </c>
      <c r="E215" s="221" t="s">
        <v>347</v>
      </c>
      <c r="F215" s="222" t="s">
        <v>348</v>
      </c>
      <c r="G215" s="223" t="s">
        <v>349</v>
      </c>
      <c r="H215" s="224">
        <v>124</v>
      </c>
      <c r="I215" s="225"/>
      <c r="J215" s="226">
        <f>ROUND(I215*H215,2)</f>
        <v>0</v>
      </c>
      <c r="K215" s="222" t="s">
        <v>135</v>
      </c>
      <c r="L215" s="46"/>
      <c r="M215" s="227" t="s">
        <v>19</v>
      </c>
      <c r="N215" s="228" t="s">
        <v>40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136</v>
      </c>
      <c r="AT215" s="231" t="s">
        <v>131</v>
      </c>
      <c r="AU215" s="231" t="s">
        <v>79</v>
      </c>
      <c r="AY215" s="19" t="s">
        <v>129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9" t="s">
        <v>77</v>
      </c>
      <c r="BK215" s="232">
        <f>ROUND(I215*H215,2)</f>
        <v>0</v>
      </c>
      <c r="BL215" s="19" t="s">
        <v>136</v>
      </c>
      <c r="BM215" s="231" t="s">
        <v>350</v>
      </c>
    </row>
    <row r="216" s="13" customFormat="1">
      <c r="A216" s="13"/>
      <c r="B216" s="237"/>
      <c r="C216" s="238"/>
      <c r="D216" s="233" t="s">
        <v>170</v>
      </c>
      <c r="E216" s="239" t="s">
        <v>19</v>
      </c>
      <c r="F216" s="240" t="s">
        <v>351</v>
      </c>
      <c r="G216" s="238"/>
      <c r="H216" s="241">
        <v>124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170</v>
      </c>
      <c r="AU216" s="247" t="s">
        <v>79</v>
      </c>
      <c r="AV216" s="13" t="s">
        <v>79</v>
      </c>
      <c r="AW216" s="13" t="s">
        <v>31</v>
      </c>
      <c r="AX216" s="13" t="s">
        <v>69</v>
      </c>
      <c r="AY216" s="247" t="s">
        <v>129</v>
      </c>
    </row>
    <row r="217" s="14" customFormat="1">
      <c r="A217" s="14"/>
      <c r="B217" s="248"/>
      <c r="C217" s="249"/>
      <c r="D217" s="233" t="s">
        <v>170</v>
      </c>
      <c r="E217" s="250" t="s">
        <v>19</v>
      </c>
      <c r="F217" s="251" t="s">
        <v>172</v>
      </c>
      <c r="G217" s="249"/>
      <c r="H217" s="252">
        <v>124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170</v>
      </c>
      <c r="AU217" s="258" t="s">
        <v>79</v>
      </c>
      <c r="AV217" s="14" t="s">
        <v>136</v>
      </c>
      <c r="AW217" s="14" t="s">
        <v>31</v>
      </c>
      <c r="AX217" s="14" t="s">
        <v>77</v>
      </c>
      <c r="AY217" s="258" t="s">
        <v>129</v>
      </c>
    </row>
    <row r="218" s="2" customFormat="1" ht="16.5" customHeight="1">
      <c r="A218" s="40"/>
      <c r="B218" s="41"/>
      <c r="C218" s="269" t="s">
        <v>352</v>
      </c>
      <c r="D218" s="269" t="s">
        <v>232</v>
      </c>
      <c r="E218" s="270" t="s">
        <v>353</v>
      </c>
      <c r="F218" s="271" t="s">
        <v>354</v>
      </c>
      <c r="G218" s="272" t="s">
        <v>349</v>
      </c>
      <c r="H218" s="273">
        <v>124</v>
      </c>
      <c r="I218" s="274"/>
      <c r="J218" s="275">
        <f>ROUND(I218*H218,2)</f>
        <v>0</v>
      </c>
      <c r="K218" s="271" t="s">
        <v>19</v>
      </c>
      <c r="L218" s="276"/>
      <c r="M218" s="277" t="s">
        <v>19</v>
      </c>
      <c r="N218" s="278" t="s">
        <v>40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148</v>
      </c>
      <c r="AT218" s="231" t="s">
        <v>232</v>
      </c>
      <c r="AU218" s="231" t="s">
        <v>79</v>
      </c>
      <c r="AY218" s="19" t="s">
        <v>129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77</v>
      </c>
      <c r="BK218" s="232">
        <f>ROUND(I218*H218,2)</f>
        <v>0</v>
      </c>
      <c r="BL218" s="19" t="s">
        <v>136</v>
      </c>
      <c r="BM218" s="231" t="s">
        <v>355</v>
      </c>
    </row>
    <row r="219" s="2" customFormat="1" ht="16.5" customHeight="1">
      <c r="A219" s="40"/>
      <c r="B219" s="41"/>
      <c r="C219" s="269" t="s">
        <v>282</v>
      </c>
      <c r="D219" s="269" t="s">
        <v>232</v>
      </c>
      <c r="E219" s="270" t="s">
        <v>356</v>
      </c>
      <c r="F219" s="271" t="s">
        <v>357</v>
      </c>
      <c r="G219" s="272" t="s">
        <v>358</v>
      </c>
      <c r="H219" s="273">
        <v>1</v>
      </c>
      <c r="I219" s="274"/>
      <c r="J219" s="275">
        <f>ROUND(I219*H219,2)</f>
        <v>0</v>
      </c>
      <c r="K219" s="271" t="s">
        <v>19</v>
      </c>
      <c r="L219" s="276"/>
      <c r="M219" s="277" t="s">
        <v>19</v>
      </c>
      <c r="N219" s="278" t="s">
        <v>40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148</v>
      </c>
      <c r="AT219" s="231" t="s">
        <v>232</v>
      </c>
      <c r="AU219" s="231" t="s">
        <v>79</v>
      </c>
      <c r="AY219" s="19" t="s">
        <v>129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9" t="s">
        <v>77</v>
      </c>
      <c r="BK219" s="232">
        <f>ROUND(I219*H219,2)</f>
        <v>0</v>
      </c>
      <c r="BL219" s="19" t="s">
        <v>136</v>
      </c>
      <c r="BM219" s="231" t="s">
        <v>359</v>
      </c>
    </row>
    <row r="220" s="2" customFormat="1" ht="16.5" customHeight="1">
      <c r="A220" s="40"/>
      <c r="B220" s="41"/>
      <c r="C220" s="220" t="s">
        <v>360</v>
      </c>
      <c r="D220" s="220" t="s">
        <v>131</v>
      </c>
      <c r="E220" s="221" t="s">
        <v>361</v>
      </c>
      <c r="F220" s="222" t="s">
        <v>362</v>
      </c>
      <c r="G220" s="223" t="s">
        <v>144</v>
      </c>
      <c r="H220" s="224">
        <v>4</v>
      </c>
      <c r="I220" s="225"/>
      <c r="J220" s="226">
        <f>ROUND(I220*H220,2)</f>
        <v>0</v>
      </c>
      <c r="K220" s="222" t="s">
        <v>135</v>
      </c>
      <c r="L220" s="46"/>
      <c r="M220" s="227" t="s">
        <v>19</v>
      </c>
      <c r="N220" s="228" t="s">
        <v>40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136</v>
      </c>
      <c r="AT220" s="231" t="s">
        <v>131</v>
      </c>
      <c r="AU220" s="231" t="s">
        <v>79</v>
      </c>
      <c r="AY220" s="19" t="s">
        <v>129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77</v>
      </c>
      <c r="BK220" s="232">
        <f>ROUND(I220*H220,2)</f>
        <v>0</v>
      </c>
      <c r="BL220" s="19" t="s">
        <v>136</v>
      </c>
      <c r="BM220" s="231" t="s">
        <v>363</v>
      </c>
    </row>
    <row r="221" s="2" customFormat="1" ht="16.5" customHeight="1">
      <c r="A221" s="40"/>
      <c r="B221" s="41"/>
      <c r="C221" s="269" t="s">
        <v>287</v>
      </c>
      <c r="D221" s="269" t="s">
        <v>232</v>
      </c>
      <c r="E221" s="270" t="s">
        <v>364</v>
      </c>
      <c r="F221" s="271" t="s">
        <v>365</v>
      </c>
      <c r="G221" s="272" t="s">
        <v>144</v>
      </c>
      <c r="H221" s="273">
        <v>4</v>
      </c>
      <c r="I221" s="274"/>
      <c r="J221" s="275">
        <f>ROUND(I221*H221,2)</f>
        <v>0</v>
      </c>
      <c r="K221" s="271" t="s">
        <v>135</v>
      </c>
      <c r="L221" s="276"/>
      <c r="M221" s="277" t="s">
        <v>19</v>
      </c>
      <c r="N221" s="278" t="s">
        <v>40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148</v>
      </c>
      <c r="AT221" s="231" t="s">
        <v>232</v>
      </c>
      <c r="AU221" s="231" t="s">
        <v>79</v>
      </c>
      <c r="AY221" s="19" t="s">
        <v>129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9" t="s">
        <v>77</v>
      </c>
      <c r="BK221" s="232">
        <f>ROUND(I221*H221,2)</f>
        <v>0</v>
      </c>
      <c r="BL221" s="19" t="s">
        <v>136</v>
      </c>
      <c r="BM221" s="231" t="s">
        <v>366</v>
      </c>
    </row>
    <row r="222" s="2" customFormat="1" ht="16.5" customHeight="1">
      <c r="A222" s="40"/>
      <c r="B222" s="41"/>
      <c r="C222" s="220" t="s">
        <v>367</v>
      </c>
      <c r="D222" s="220" t="s">
        <v>131</v>
      </c>
      <c r="E222" s="221" t="s">
        <v>368</v>
      </c>
      <c r="F222" s="222" t="s">
        <v>369</v>
      </c>
      <c r="G222" s="223" t="s">
        <v>144</v>
      </c>
      <c r="H222" s="224">
        <v>4</v>
      </c>
      <c r="I222" s="225"/>
      <c r="J222" s="226">
        <f>ROUND(I222*H222,2)</f>
        <v>0</v>
      </c>
      <c r="K222" s="222" t="s">
        <v>135</v>
      </c>
      <c r="L222" s="46"/>
      <c r="M222" s="227" t="s">
        <v>19</v>
      </c>
      <c r="N222" s="228" t="s">
        <v>40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136</v>
      </c>
      <c r="AT222" s="231" t="s">
        <v>131</v>
      </c>
      <c r="AU222" s="231" t="s">
        <v>79</v>
      </c>
      <c r="AY222" s="19" t="s">
        <v>129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77</v>
      </c>
      <c r="BK222" s="232">
        <f>ROUND(I222*H222,2)</f>
        <v>0</v>
      </c>
      <c r="BL222" s="19" t="s">
        <v>136</v>
      </c>
      <c r="BM222" s="231" t="s">
        <v>370</v>
      </c>
    </row>
    <row r="223" s="2" customFormat="1" ht="16.5" customHeight="1">
      <c r="A223" s="40"/>
      <c r="B223" s="41"/>
      <c r="C223" s="269" t="s">
        <v>290</v>
      </c>
      <c r="D223" s="269" t="s">
        <v>232</v>
      </c>
      <c r="E223" s="270" t="s">
        <v>371</v>
      </c>
      <c r="F223" s="271" t="s">
        <v>372</v>
      </c>
      <c r="G223" s="272" t="s">
        <v>144</v>
      </c>
      <c r="H223" s="273">
        <v>4</v>
      </c>
      <c r="I223" s="274"/>
      <c r="J223" s="275">
        <f>ROUND(I223*H223,2)</f>
        <v>0</v>
      </c>
      <c r="K223" s="271" t="s">
        <v>135</v>
      </c>
      <c r="L223" s="276"/>
      <c r="M223" s="277" t="s">
        <v>19</v>
      </c>
      <c r="N223" s="278" t="s">
        <v>40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148</v>
      </c>
      <c r="AT223" s="231" t="s">
        <v>232</v>
      </c>
      <c r="AU223" s="231" t="s">
        <v>79</v>
      </c>
      <c r="AY223" s="19" t="s">
        <v>129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77</v>
      </c>
      <c r="BK223" s="232">
        <f>ROUND(I223*H223,2)</f>
        <v>0</v>
      </c>
      <c r="BL223" s="19" t="s">
        <v>136</v>
      </c>
      <c r="BM223" s="231" t="s">
        <v>373</v>
      </c>
    </row>
    <row r="224" s="2" customFormat="1" ht="16.5" customHeight="1">
      <c r="A224" s="40"/>
      <c r="B224" s="41"/>
      <c r="C224" s="269" t="s">
        <v>374</v>
      </c>
      <c r="D224" s="269" t="s">
        <v>232</v>
      </c>
      <c r="E224" s="270" t="s">
        <v>375</v>
      </c>
      <c r="F224" s="271" t="s">
        <v>376</v>
      </c>
      <c r="G224" s="272" t="s">
        <v>144</v>
      </c>
      <c r="H224" s="273">
        <v>4</v>
      </c>
      <c r="I224" s="274"/>
      <c r="J224" s="275">
        <f>ROUND(I224*H224,2)</f>
        <v>0</v>
      </c>
      <c r="K224" s="271" t="s">
        <v>135</v>
      </c>
      <c r="L224" s="276"/>
      <c r="M224" s="277" t="s">
        <v>19</v>
      </c>
      <c r="N224" s="278" t="s">
        <v>40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148</v>
      </c>
      <c r="AT224" s="231" t="s">
        <v>232</v>
      </c>
      <c r="AU224" s="231" t="s">
        <v>79</v>
      </c>
      <c r="AY224" s="19" t="s">
        <v>129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77</v>
      </c>
      <c r="BK224" s="232">
        <f>ROUND(I224*H224,2)</f>
        <v>0</v>
      </c>
      <c r="BL224" s="19" t="s">
        <v>136</v>
      </c>
      <c r="BM224" s="231" t="s">
        <v>377</v>
      </c>
    </row>
    <row r="225" s="2" customFormat="1" ht="16.5" customHeight="1">
      <c r="A225" s="40"/>
      <c r="B225" s="41"/>
      <c r="C225" s="269" t="s">
        <v>294</v>
      </c>
      <c r="D225" s="269" t="s">
        <v>232</v>
      </c>
      <c r="E225" s="270" t="s">
        <v>378</v>
      </c>
      <c r="F225" s="271" t="s">
        <v>379</v>
      </c>
      <c r="G225" s="272" t="s">
        <v>144</v>
      </c>
      <c r="H225" s="273">
        <v>8</v>
      </c>
      <c r="I225" s="274"/>
      <c r="J225" s="275">
        <f>ROUND(I225*H225,2)</f>
        <v>0</v>
      </c>
      <c r="K225" s="271" t="s">
        <v>135</v>
      </c>
      <c r="L225" s="276"/>
      <c r="M225" s="277" t="s">
        <v>19</v>
      </c>
      <c r="N225" s="278" t="s">
        <v>40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148</v>
      </c>
      <c r="AT225" s="231" t="s">
        <v>232</v>
      </c>
      <c r="AU225" s="231" t="s">
        <v>79</v>
      </c>
      <c r="AY225" s="19" t="s">
        <v>129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77</v>
      </c>
      <c r="BK225" s="232">
        <f>ROUND(I225*H225,2)</f>
        <v>0</v>
      </c>
      <c r="BL225" s="19" t="s">
        <v>136</v>
      </c>
      <c r="BM225" s="231" t="s">
        <v>380</v>
      </c>
    </row>
    <row r="226" s="2" customFormat="1" ht="16.5" customHeight="1">
      <c r="A226" s="40"/>
      <c r="B226" s="41"/>
      <c r="C226" s="269" t="s">
        <v>381</v>
      </c>
      <c r="D226" s="269" t="s">
        <v>232</v>
      </c>
      <c r="E226" s="270" t="s">
        <v>382</v>
      </c>
      <c r="F226" s="271" t="s">
        <v>383</v>
      </c>
      <c r="G226" s="272" t="s">
        <v>144</v>
      </c>
      <c r="H226" s="273">
        <v>4</v>
      </c>
      <c r="I226" s="274"/>
      <c r="J226" s="275">
        <f>ROUND(I226*H226,2)</f>
        <v>0</v>
      </c>
      <c r="K226" s="271" t="s">
        <v>135</v>
      </c>
      <c r="L226" s="276"/>
      <c r="M226" s="277" t="s">
        <v>19</v>
      </c>
      <c r="N226" s="278" t="s">
        <v>40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148</v>
      </c>
      <c r="AT226" s="231" t="s">
        <v>232</v>
      </c>
      <c r="AU226" s="231" t="s">
        <v>79</v>
      </c>
      <c r="AY226" s="19" t="s">
        <v>129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77</v>
      </c>
      <c r="BK226" s="232">
        <f>ROUND(I226*H226,2)</f>
        <v>0</v>
      </c>
      <c r="BL226" s="19" t="s">
        <v>136</v>
      </c>
      <c r="BM226" s="231" t="s">
        <v>384</v>
      </c>
    </row>
    <row r="227" s="2" customFormat="1" ht="16.5" customHeight="1">
      <c r="A227" s="40"/>
      <c r="B227" s="41"/>
      <c r="C227" s="220" t="s">
        <v>297</v>
      </c>
      <c r="D227" s="220" t="s">
        <v>131</v>
      </c>
      <c r="E227" s="221" t="s">
        <v>385</v>
      </c>
      <c r="F227" s="222" t="s">
        <v>386</v>
      </c>
      <c r="G227" s="223" t="s">
        <v>349</v>
      </c>
      <c r="H227" s="224">
        <v>1096</v>
      </c>
      <c r="I227" s="225"/>
      <c r="J227" s="226">
        <f>ROUND(I227*H227,2)</f>
        <v>0</v>
      </c>
      <c r="K227" s="222" t="s">
        <v>135</v>
      </c>
      <c r="L227" s="46"/>
      <c r="M227" s="227" t="s">
        <v>19</v>
      </c>
      <c r="N227" s="228" t="s">
        <v>40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136</v>
      </c>
      <c r="AT227" s="231" t="s">
        <v>131</v>
      </c>
      <c r="AU227" s="231" t="s">
        <v>79</v>
      </c>
      <c r="AY227" s="19" t="s">
        <v>129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77</v>
      </c>
      <c r="BK227" s="232">
        <f>ROUND(I227*H227,2)</f>
        <v>0</v>
      </c>
      <c r="BL227" s="19" t="s">
        <v>136</v>
      </c>
      <c r="BM227" s="231" t="s">
        <v>387</v>
      </c>
    </row>
    <row r="228" s="2" customFormat="1" ht="16.5" customHeight="1">
      <c r="A228" s="40"/>
      <c r="B228" s="41"/>
      <c r="C228" s="220" t="s">
        <v>388</v>
      </c>
      <c r="D228" s="220" t="s">
        <v>131</v>
      </c>
      <c r="E228" s="221" t="s">
        <v>389</v>
      </c>
      <c r="F228" s="222" t="s">
        <v>390</v>
      </c>
      <c r="G228" s="223" t="s">
        <v>349</v>
      </c>
      <c r="H228" s="224">
        <v>1096</v>
      </c>
      <c r="I228" s="225"/>
      <c r="J228" s="226">
        <f>ROUND(I228*H228,2)</f>
        <v>0</v>
      </c>
      <c r="K228" s="222" t="s">
        <v>135</v>
      </c>
      <c r="L228" s="46"/>
      <c r="M228" s="227" t="s">
        <v>19</v>
      </c>
      <c r="N228" s="228" t="s">
        <v>40</v>
      </c>
      <c r="O228" s="86"/>
      <c r="P228" s="229">
        <f>O228*H228</f>
        <v>0</v>
      </c>
      <c r="Q228" s="229">
        <v>0.00011</v>
      </c>
      <c r="R228" s="229">
        <f>Q228*H228</f>
        <v>0.12056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136</v>
      </c>
      <c r="AT228" s="231" t="s">
        <v>131</v>
      </c>
      <c r="AU228" s="231" t="s">
        <v>79</v>
      </c>
      <c r="AY228" s="19" t="s">
        <v>129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77</v>
      </c>
      <c r="BK228" s="232">
        <f>ROUND(I228*H228,2)</f>
        <v>0</v>
      </c>
      <c r="BL228" s="19" t="s">
        <v>136</v>
      </c>
      <c r="BM228" s="231" t="s">
        <v>391</v>
      </c>
    </row>
    <row r="229" s="2" customFormat="1">
      <c r="A229" s="40"/>
      <c r="B229" s="41"/>
      <c r="C229" s="42"/>
      <c r="D229" s="233" t="s">
        <v>168</v>
      </c>
      <c r="E229" s="42"/>
      <c r="F229" s="234" t="s">
        <v>392</v>
      </c>
      <c r="G229" s="42"/>
      <c r="H229" s="42"/>
      <c r="I229" s="138"/>
      <c r="J229" s="42"/>
      <c r="K229" s="42"/>
      <c r="L229" s="46"/>
      <c r="M229" s="235"/>
      <c r="N229" s="23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168</v>
      </c>
      <c r="AU229" s="19" t="s">
        <v>79</v>
      </c>
    </row>
    <row r="230" s="13" customFormat="1">
      <c r="A230" s="13"/>
      <c r="B230" s="237"/>
      <c r="C230" s="238"/>
      <c r="D230" s="233" t="s">
        <v>170</v>
      </c>
      <c r="E230" s="239" t="s">
        <v>19</v>
      </c>
      <c r="F230" s="240" t="s">
        <v>393</v>
      </c>
      <c r="G230" s="238"/>
      <c r="H230" s="241">
        <v>1096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7" t="s">
        <v>170</v>
      </c>
      <c r="AU230" s="247" t="s">
        <v>79</v>
      </c>
      <c r="AV230" s="13" t="s">
        <v>79</v>
      </c>
      <c r="AW230" s="13" t="s">
        <v>31</v>
      </c>
      <c r="AX230" s="13" t="s">
        <v>69</v>
      </c>
      <c r="AY230" s="247" t="s">
        <v>129</v>
      </c>
    </row>
    <row r="231" s="14" customFormat="1">
      <c r="A231" s="14"/>
      <c r="B231" s="248"/>
      <c r="C231" s="249"/>
      <c r="D231" s="233" t="s">
        <v>170</v>
      </c>
      <c r="E231" s="250" t="s">
        <v>19</v>
      </c>
      <c r="F231" s="251" t="s">
        <v>172</v>
      </c>
      <c r="G231" s="249"/>
      <c r="H231" s="252">
        <v>1096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8" t="s">
        <v>170</v>
      </c>
      <c r="AU231" s="258" t="s">
        <v>79</v>
      </c>
      <c r="AV231" s="14" t="s">
        <v>136</v>
      </c>
      <c r="AW231" s="14" t="s">
        <v>31</v>
      </c>
      <c r="AX231" s="14" t="s">
        <v>77</v>
      </c>
      <c r="AY231" s="258" t="s">
        <v>129</v>
      </c>
    </row>
    <row r="232" s="2" customFormat="1" ht="21.75" customHeight="1">
      <c r="A232" s="40"/>
      <c r="B232" s="41"/>
      <c r="C232" s="220" t="s">
        <v>301</v>
      </c>
      <c r="D232" s="220" t="s">
        <v>131</v>
      </c>
      <c r="E232" s="221" t="s">
        <v>394</v>
      </c>
      <c r="F232" s="222" t="s">
        <v>395</v>
      </c>
      <c r="G232" s="223" t="s">
        <v>349</v>
      </c>
      <c r="H232" s="224">
        <v>1096</v>
      </c>
      <c r="I232" s="225"/>
      <c r="J232" s="226">
        <f>ROUND(I232*H232,2)</f>
        <v>0</v>
      </c>
      <c r="K232" s="222" t="s">
        <v>135</v>
      </c>
      <c r="L232" s="46"/>
      <c r="M232" s="227" t="s">
        <v>19</v>
      </c>
      <c r="N232" s="228" t="s">
        <v>40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136</v>
      </c>
      <c r="AT232" s="231" t="s">
        <v>131</v>
      </c>
      <c r="AU232" s="231" t="s">
        <v>79</v>
      </c>
      <c r="AY232" s="19" t="s">
        <v>129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9" t="s">
        <v>77</v>
      </c>
      <c r="BK232" s="232">
        <f>ROUND(I232*H232,2)</f>
        <v>0</v>
      </c>
      <c r="BL232" s="19" t="s">
        <v>136</v>
      </c>
      <c r="BM232" s="231" t="s">
        <v>396</v>
      </c>
    </row>
    <row r="233" s="2" customFormat="1" ht="21.75" customHeight="1">
      <c r="A233" s="40"/>
      <c r="B233" s="41"/>
      <c r="C233" s="220" t="s">
        <v>397</v>
      </c>
      <c r="D233" s="220" t="s">
        <v>131</v>
      </c>
      <c r="E233" s="221" t="s">
        <v>398</v>
      </c>
      <c r="F233" s="222" t="s">
        <v>399</v>
      </c>
      <c r="G233" s="223" t="s">
        <v>349</v>
      </c>
      <c r="H233" s="224">
        <v>25</v>
      </c>
      <c r="I233" s="225"/>
      <c r="J233" s="226">
        <f>ROUND(I233*H233,2)</f>
        <v>0</v>
      </c>
      <c r="K233" s="222" t="s">
        <v>135</v>
      </c>
      <c r="L233" s="46"/>
      <c r="M233" s="227" t="s">
        <v>19</v>
      </c>
      <c r="N233" s="228" t="s">
        <v>40</v>
      </c>
      <c r="O233" s="8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136</v>
      </c>
      <c r="AT233" s="231" t="s">
        <v>131</v>
      </c>
      <c r="AU233" s="231" t="s">
        <v>79</v>
      </c>
      <c r="AY233" s="19" t="s">
        <v>129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9" t="s">
        <v>77</v>
      </c>
      <c r="BK233" s="232">
        <f>ROUND(I233*H233,2)</f>
        <v>0</v>
      </c>
      <c r="BL233" s="19" t="s">
        <v>136</v>
      </c>
      <c r="BM233" s="231" t="s">
        <v>400</v>
      </c>
    </row>
    <row r="234" s="2" customFormat="1" ht="16.5" customHeight="1">
      <c r="A234" s="40"/>
      <c r="B234" s="41"/>
      <c r="C234" s="269" t="s">
        <v>304</v>
      </c>
      <c r="D234" s="269" t="s">
        <v>232</v>
      </c>
      <c r="E234" s="270" t="s">
        <v>401</v>
      </c>
      <c r="F234" s="271" t="s">
        <v>402</v>
      </c>
      <c r="G234" s="272" t="s">
        <v>349</v>
      </c>
      <c r="H234" s="273">
        <v>25.25</v>
      </c>
      <c r="I234" s="274"/>
      <c r="J234" s="275">
        <f>ROUND(I234*H234,2)</f>
        <v>0</v>
      </c>
      <c r="K234" s="271" t="s">
        <v>135</v>
      </c>
      <c r="L234" s="276"/>
      <c r="M234" s="277" t="s">
        <v>19</v>
      </c>
      <c r="N234" s="278" t="s">
        <v>40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148</v>
      </c>
      <c r="AT234" s="231" t="s">
        <v>232</v>
      </c>
      <c r="AU234" s="231" t="s">
        <v>79</v>
      </c>
      <c r="AY234" s="19" t="s">
        <v>129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77</v>
      </c>
      <c r="BK234" s="232">
        <f>ROUND(I234*H234,2)</f>
        <v>0</v>
      </c>
      <c r="BL234" s="19" t="s">
        <v>136</v>
      </c>
      <c r="BM234" s="231" t="s">
        <v>403</v>
      </c>
    </row>
    <row r="235" s="13" customFormat="1">
      <c r="A235" s="13"/>
      <c r="B235" s="237"/>
      <c r="C235" s="238"/>
      <c r="D235" s="233" t="s">
        <v>170</v>
      </c>
      <c r="E235" s="239" t="s">
        <v>19</v>
      </c>
      <c r="F235" s="240" t="s">
        <v>404</v>
      </c>
      <c r="G235" s="238"/>
      <c r="H235" s="241">
        <v>25.25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170</v>
      </c>
      <c r="AU235" s="247" t="s">
        <v>79</v>
      </c>
      <c r="AV235" s="13" t="s">
        <v>79</v>
      </c>
      <c r="AW235" s="13" t="s">
        <v>31</v>
      </c>
      <c r="AX235" s="13" t="s">
        <v>69</v>
      </c>
      <c r="AY235" s="247" t="s">
        <v>129</v>
      </c>
    </row>
    <row r="236" s="14" customFormat="1">
      <c r="A236" s="14"/>
      <c r="B236" s="248"/>
      <c r="C236" s="249"/>
      <c r="D236" s="233" t="s">
        <v>170</v>
      </c>
      <c r="E236" s="250" t="s">
        <v>19</v>
      </c>
      <c r="F236" s="251" t="s">
        <v>172</v>
      </c>
      <c r="G236" s="249"/>
      <c r="H236" s="252">
        <v>25.25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8" t="s">
        <v>170</v>
      </c>
      <c r="AU236" s="258" t="s">
        <v>79</v>
      </c>
      <c r="AV236" s="14" t="s">
        <v>136</v>
      </c>
      <c r="AW236" s="14" t="s">
        <v>31</v>
      </c>
      <c r="AX236" s="14" t="s">
        <v>77</v>
      </c>
      <c r="AY236" s="258" t="s">
        <v>129</v>
      </c>
    </row>
    <row r="237" s="2" customFormat="1" ht="16.5" customHeight="1">
      <c r="A237" s="40"/>
      <c r="B237" s="41"/>
      <c r="C237" s="220" t="s">
        <v>405</v>
      </c>
      <c r="D237" s="220" t="s">
        <v>131</v>
      </c>
      <c r="E237" s="221" t="s">
        <v>406</v>
      </c>
      <c r="F237" s="222" t="s">
        <v>407</v>
      </c>
      <c r="G237" s="223" t="s">
        <v>180</v>
      </c>
      <c r="H237" s="224">
        <v>1.75</v>
      </c>
      <c r="I237" s="225"/>
      <c r="J237" s="226">
        <f>ROUND(I237*H237,2)</f>
        <v>0</v>
      </c>
      <c r="K237" s="222" t="s">
        <v>135</v>
      </c>
      <c r="L237" s="46"/>
      <c r="M237" s="227" t="s">
        <v>19</v>
      </c>
      <c r="N237" s="228" t="s">
        <v>40</v>
      </c>
      <c r="O237" s="86"/>
      <c r="P237" s="229">
        <f>O237*H237</f>
        <v>0</v>
      </c>
      <c r="Q237" s="229">
        <v>2.2563399999999998</v>
      </c>
      <c r="R237" s="229">
        <f>Q237*H237</f>
        <v>3.9485949999999996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136</v>
      </c>
      <c r="AT237" s="231" t="s">
        <v>131</v>
      </c>
      <c r="AU237" s="231" t="s">
        <v>79</v>
      </c>
      <c r="AY237" s="19" t="s">
        <v>129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77</v>
      </c>
      <c r="BK237" s="232">
        <f>ROUND(I237*H237,2)</f>
        <v>0</v>
      </c>
      <c r="BL237" s="19" t="s">
        <v>136</v>
      </c>
      <c r="BM237" s="231" t="s">
        <v>408</v>
      </c>
    </row>
    <row r="238" s="13" customFormat="1">
      <c r="A238" s="13"/>
      <c r="B238" s="237"/>
      <c r="C238" s="238"/>
      <c r="D238" s="233" t="s">
        <v>170</v>
      </c>
      <c r="E238" s="239" t="s">
        <v>19</v>
      </c>
      <c r="F238" s="240" t="s">
        <v>409</v>
      </c>
      <c r="G238" s="238"/>
      <c r="H238" s="241">
        <v>1.75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170</v>
      </c>
      <c r="AU238" s="247" t="s">
        <v>79</v>
      </c>
      <c r="AV238" s="13" t="s">
        <v>79</v>
      </c>
      <c r="AW238" s="13" t="s">
        <v>31</v>
      </c>
      <c r="AX238" s="13" t="s">
        <v>69</v>
      </c>
      <c r="AY238" s="247" t="s">
        <v>129</v>
      </c>
    </row>
    <row r="239" s="14" customFormat="1">
      <c r="A239" s="14"/>
      <c r="B239" s="248"/>
      <c r="C239" s="249"/>
      <c r="D239" s="233" t="s">
        <v>170</v>
      </c>
      <c r="E239" s="250" t="s">
        <v>19</v>
      </c>
      <c r="F239" s="251" t="s">
        <v>172</v>
      </c>
      <c r="G239" s="249"/>
      <c r="H239" s="252">
        <v>1.75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8" t="s">
        <v>170</v>
      </c>
      <c r="AU239" s="258" t="s">
        <v>79</v>
      </c>
      <c r="AV239" s="14" t="s">
        <v>136</v>
      </c>
      <c r="AW239" s="14" t="s">
        <v>31</v>
      </c>
      <c r="AX239" s="14" t="s">
        <v>77</v>
      </c>
      <c r="AY239" s="258" t="s">
        <v>129</v>
      </c>
    </row>
    <row r="240" s="12" customFormat="1" ht="22.8" customHeight="1">
      <c r="A240" s="12"/>
      <c r="B240" s="204"/>
      <c r="C240" s="205"/>
      <c r="D240" s="206" t="s">
        <v>68</v>
      </c>
      <c r="E240" s="218" t="s">
        <v>410</v>
      </c>
      <c r="F240" s="218" t="s">
        <v>411</v>
      </c>
      <c r="G240" s="205"/>
      <c r="H240" s="205"/>
      <c r="I240" s="208"/>
      <c r="J240" s="219">
        <f>BK240</f>
        <v>0</v>
      </c>
      <c r="K240" s="205"/>
      <c r="L240" s="210"/>
      <c r="M240" s="211"/>
      <c r="N240" s="212"/>
      <c r="O240" s="212"/>
      <c r="P240" s="213">
        <f>SUM(P241:P244)</f>
        <v>0</v>
      </c>
      <c r="Q240" s="212"/>
      <c r="R240" s="213">
        <f>SUM(R241:R244)</f>
        <v>0</v>
      </c>
      <c r="S240" s="212"/>
      <c r="T240" s="214">
        <f>SUM(T241:T244)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5" t="s">
        <v>77</v>
      </c>
      <c r="AT240" s="216" t="s">
        <v>68</v>
      </c>
      <c r="AU240" s="216" t="s">
        <v>77</v>
      </c>
      <c r="AY240" s="215" t="s">
        <v>129</v>
      </c>
      <c r="BK240" s="217">
        <f>SUM(BK241:BK244)</f>
        <v>0</v>
      </c>
    </row>
    <row r="241" s="2" customFormat="1" ht="21.75" customHeight="1">
      <c r="A241" s="40"/>
      <c r="B241" s="41"/>
      <c r="C241" s="220" t="s">
        <v>308</v>
      </c>
      <c r="D241" s="220" t="s">
        <v>131</v>
      </c>
      <c r="E241" s="221" t="s">
        <v>412</v>
      </c>
      <c r="F241" s="222" t="s">
        <v>413</v>
      </c>
      <c r="G241" s="223" t="s">
        <v>235</v>
      </c>
      <c r="H241" s="224">
        <v>37.884</v>
      </c>
      <c r="I241" s="225"/>
      <c r="J241" s="226">
        <f>ROUND(I241*H241,2)</f>
        <v>0</v>
      </c>
      <c r="K241" s="222" t="s">
        <v>135</v>
      </c>
      <c r="L241" s="46"/>
      <c r="M241" s="227" t="s">
        <v>19</v>
      </c>
      <c r="N241" s="228" t="s">
        <v>40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136</v>
      </c>
      <c r="AT241" s="231" t="s">
        <v>131</v>
      </c>
      <c r="AU241" s="231" t="s">
        <v>79</v>
      </c>
      <c r="AY241" s="19" t="s">
        <v>129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77</v>
      </c>
      <c r="BK241" s="232">
        <f>ROUND(I241*H241,2)</f>
        <v>0</v>
      </c>
      <c r="BL241" s="19" t="s">
        <v>136</v>
      </c>
      <c r="BM241" s="231" t="s">
        <v>414</v>
      </c>
    </row>
    <row r="242" s="13" customFormat="1">
      <c r="A242" s="13"/>
      <c r="B242" s="237"/>
      <c r="C242" s="238"/>
      <c r="D242" s="233" t="s">
        <v>170</v>
      </c>
      <c r="E242" s="239" t="s">
        <v>19</v>
      </c>
      <c r="F242" s="240" t="s">
        <v>415</v>
      </c>
      <c r="G242" s="238"/>
      <c r="H242" s="241">
        <v>28.134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170</v>
      </c>
      <c r="AU242" s="247" t="s">
        <v>79</v>
      </c>
      <c r="AV242" s="13" t="s">
        <v>79</v>
      </c>
      <c r="AW242" s="13" t="s">
        <v>31</v>
      </c>
      <c r="AX242" s="13" t="s">
        <v>69</v>
      </c>
      <c r="AY242" s="247" t="s">
        <v>129</v>
      </c>
    </row>
    <row r="243" s="13" customFormat="1">
      <c r="A243" s="13"/>
      <c r="B243" s="237"/>
      <c r="C243" s="238"/>
      <c r="D243" s="233" t="s">
        <v>170</v>
      </c>
      <c r="E243" s="239" t="s">
        <v>19</v>
      </c>
      <c r="F243" s="240" t="s">
        <v>416</v>
      </c>
      <c r="G243" s="238"/>
      <c r="H243" s="241">
        <v>9.75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170</v>
      </c>
      <c r="AU243" s="247" t="s">
        <v>79</v>
      </c>
      <c r="AV243" s="13" t="s">
        <v>79</v>
      </c>
      <c r="AW243" s="13" t="s">
        <v>31</v>
      </c>
      <c r="AX243" s="13" t="s">
        <v>69</v>
      </c>
      <c r="AY243" s="247" t="s">
        <v>129</v>
      </c>
    </row>
    <row r="244" s="14" customFormat="1">
      <c r="A244" s="14"/>
      <c r="B244" s="248"/>
      <c r="C244" s="249"/>
      <c r="D244" s="233" t="s">
        <v>170</v>
      </c>
      <c r="E244" s="250" t="s">
        <v>19</v>
      </c>
      <c r="F244" s="251" t="s">
        <v>172</v>
      </c>
      <c r="G244" s="249"/>
      <c r="H244" s="252">
        <v>37.884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8" t="s">
        <v>170</v>
      </c>
      <c r="AU244" s="258" t="s">
        <v>79</v>
      </c>
      <c r="AV244" s="14" t="s">
        <v>136</v>
      </c>
      <c r="AW244" s="14" t="s">
        <v>31</v>
      </c>
      <c r="AX244" s="14" t="s">
        <v>77</v>
      </c>
      <c r="AY244" s="258" t="s">
        <v>129</v>
      </c>
    </row>
    <row r="245" s="12" customFormat="1" ht="22.8" customHeight="1">
      <c r="A245" s="12"/>
      <c r="B245" s="204"/>
      <c r="C245" s="205"/>
      <c r="D245" s="206" t="s">
        <v>68</v>
      </c>
      <c r="E245" s="218" t="s">
        <v>417</v>
      </c>
      <c r="F245" s="218" t="s">
        <v>418</v>
      </c>
      <c r="G245" s="205"/>
      <c r="H245" s="205"/>
      <c r="I245" s="208"/>
      <c r="J245" s="219">
        <f>BK245</f>
        <v>0</v>
      </c>
      <c r="K245" s="205"/>
      <c r="L245" s="210"/>
      <c r="M245" s="211"/>
      <c r="N245" s="212"/>
      <c r="O245" s="212"/>
      <c r="P245" s="213">
        <f>SUM(P246:P247)</f>
        <v>0</v>
      </c>
      <c r="Q245" s="212"/>
      <c r="R245" s="213">
        <f>SUM(R246:R247)</f>
        <v>0</v>
      </c>
      <c r="S245" s="212"/>
      <c r="T245" s="214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5" t="s">
        <v>77</v>
      </c>
      <c r="AT245" s="216" t="s">
        <v>68</v>
      </c>
      <c r="AU245" s="216" t="s">
        <v>77</v>
      </c>
      <c r="AY245" s="215" t="s">
        <v>129</v>
      </c>
      <c r="BK245" s="217">
        <f>SUM(BK246:BK247)</f>
        <v>0</v>
      </c>
    </row>
    <row r="246" s="2" customFormat="1" ht="21.75" customHeight="1">
      <c r="A246" s="40"/>
      <c r="B246" s="41"/>
      <c r="C246" s="220" t="s">
        <v>419</v>
      </c>
      <c r="D246" s="220" t="s">
        <v>131</v>
      </c>
      <c r="E246" s="221" t="s">
        <v>420</v>
      </c>
      <c r="F246" s="222" t="s">
        <v>421</v>
      </c>
      <c r="G246" s="223" t="s">
        <v>235</v>
      </c>
      <c r="H246" s="224">
        <v>4636.9989999999998</v>
      </c>
      <c r="I246" s="225"/>
      <c r="J246" s="226">
        <f>ROUND(I246*H246,2)</f>
        <v>0</v>
      </c>
      <c r="K246" s="222" t="s">
        <v>135</v>
      </c>
      <c r="L246" s="46"/>
      <c r="M246" s="227" t="s">
        <v>19</v>
      </c>
      <c r="N246" s="228" t="s">
        <v>40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136</v>
      </c>
      <c r="AT246" s="231" t="s">
        <v>131</v>
      </c>
      <c r="AU246" s="231" t="s">
        <v>79</v>
      </c>
      <c r="AY246" s="19" t="s">
        <v>129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77</v>
      </c>
      <c r="BK246" s="232">
        <f>ROUND(I246*H246,2)</f>
        <v>0</v>
      </c>
      <c r="BL246" s="19" t="s">
        <v>136</v>
      </c>
      <c r="BM246" s="231" t="s">
        <v>422</v>
      </c>
    </row>
    <row r="247" s="2" customFormat="1" ht="21.75" customHeight="1">
      <c r="A247" s="40"/>
      <c r="B247" s="41"/>
      <c r="C247" s="220" t="s">
        <v>312</v>
      </c>
      <c r="D247" s="220" t="s">
        <v>131</v>
      </c>
      <c r="E247" s="221" t="s">
        <v>423</v>
      </c>
      <c r="F247" s="222" t="s">
        <v>424</v>
      </c>
      <c r="G247" s="223" t="s">
        <v>235</v>
      </c>
      <c r="H247" s="224">
        <v>4636.9989999999998</v>
      </c>
      <c r="I247" s="225"/>
      <c r="J247" s="226">
        <f>ROUND(I247*H247,2)</f>
        <v>0</v>
      </c>
      <c r="K247" s="222" t="s">
        <v>135</v>
      </c>
      <c r="L247" s="46"/>
      <c r="M247" s="227" t="s">
        <v>19</v>
      </c>
      <c r="N247" s="228" t="s">
        <v>40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136</v>
      </c>
      <c r="AT247" s="231" t="s">
        <v>131</v>
      </c>
      <c r="AU247" s="231" t="s">
        <v>79</v>
      </c>
      <c r="AY247" s="19" t="s">
        <v>129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77</v>
      </c>
      <c r="BK247" s="232">
        <f>ROUND(I247*H247,2)</f>
        <v>0</v>
      </c>
      <c r="BL247" s="19" t="s">
        <v>136</v>
      </c>
      <c r="BM247" s="231" t="s">
        <v>425</v>
      </c>
    </row>
    <row r="248" s="12" customFormat="1" ht="25.92" customHeight="1">
      <c r="A248" s="12"/>
      <c r="B248" s="204"/>
      <c r="C248" s="205"/>
      <c r="D248" s="206" t="s">
        <v>68</v>
      </c>
      <c r="E248" s="207" t="s">
        <v>426</v>
      </c>
      <c r="F248" s="207" t="s">
        <v>427</v>
      </c>
      <c r="G248" s="205"/>
      <c r="H248" s="205"/>
      <c r="I248" s="208"/>
      <c r="J248" s="209">
        <f>BK248</f>
        <v>0</v>
      </c>
      <c r="K248" s="205"/>
      <c r="L248" s="210"/>
      <c r="M248" s="211"/>
      <c r="N248" s="212"/>
      <c r="O248" s="212"/>
      <c r="P248" s="213">
        <f>P249</f>
        <v>0</v>
      </c>
      <c r="Q248" s="212"/>
      <c r="R248" s="213">
        <f>R249</f>
        <v>0</v>
      </c>
      <c r="S248" s="212"/>
      <c r="T248" s="214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5" t="s">
        <v>79</v>
      </c>
      <c r="AT248" s="216" t="s">
        <v>68</v>
      </c>
      <c r="AU248" s="216" t="s">
        <v>69</v>
      </c>
      <c r="AY248" s="215" t="s">
        <v>129</v>
      </c>
      <c r="BK248" s="217">
        <f>BK249</f>
        <v>0</v>
      </c>
    </row>
    <row r="249" s="12" customFormat="1" ht="22.8" customHeight="1">
      <c r="A249" s="12"/>
      <c r="B249" s="204"/>
      <c r="C249" s="205"/>
      <c r="D249" s="206" t="s">
        <v>68</v>
      </c>
      <c r="E249" s="218" t="s">
        <v>428</v>
      </c>
      <c r="F249" s="218" t="s">
        <v>429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SUM(P250:P253)</f>
        <v>0</v>
      </c>
      <c r="Q249" s="212"/>
      <c r="R249" s="213">
        <f>SUM(R250:R253)</f>
        <v>0</v>
      </c>
      <c r="S249" s="212"/>
      <c r="T249" s="214">
        <f>SUM(T250:T253)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79</v>
      </c>
      <c r="AT249" s="216" t="s">
        <v>68</v>
      </c>
      <c r="AU249" s="216" t="s">
        <v>77</v>
      </c>
      <c r="AY249" s="215" t="s">
        <v>129</v>
      </c>
      <c r="BK249" s="217">
        <f>SUM(BK250:BK253)</f>
        <v>0</v>
      </c>
    </row>
    <row r="250" s="2" customFormat="1" ht="16.5" customHeight="1">
      <c r="A250" s="40"/>
      <c r="B250" s="41"/>
      <c r="C250" s="220" t="s">
        <v>430</v>
      </c>
      <c r="D250" s="220" t="s">
        <v>131</v>
      </c>
      <c r="E250" s="221" t="s">
        <v>431</v>
      </c>
      <c r="F250" s="222" t="s">
        <v>432</v>
      </c>
      <c r="G250" s="223" t="s">
        <v>349</v>
      </c>
      <c r="H250" s="224">
        <v>124</v>
      </c>
      <c r="I250" s="225"/>
      <c r="J250" s="226">
        <f>ROUND(I250*H250,2)</f>
        <v>0</v>
      </c>
      <c r="K250" s="222" t="s">
        <v>135</v>
      </c>
      <c r="L250" s="46"/>
      <c r="M250" s="227" t="s">
        <v>19</v>
      </c>
      <c r="N250" s="228" t="s">
        <v>40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162</v>
      </c>
      <c r="AT250" s="231" t="s">
        <v>131</v>
      </c>
      <c r="AU250" s="231" t="s">
        <v>79</v>
      </c>
      <c r="AY250" s="19" t="s">
        <v>129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77</v>
      </c>
      <c r="BK250" s="232">
        <f>ROUND(I250*H250,2)</f>
        <v>0</v>
      </c>
      <c r="BL250" s="19" t="s">
        <v>162</v>
      </c>
      <c r="BM250" s="231" t="s">
        <v>433</v>
      </c>
    </row>
    <row r="251" s="13" customFormat="1">
      <c r="A251" s="13"/>
      <c r="B251" s="237"/>
      <c r="C251" s="238"/>
      <c r="D251" s="233" t="s">
        <v>170</v>
      </c>
      <c r="E251" s="239" t="s">
        <v>19</v>
      </c>
      <c r="F251" s="240" t="s">
        <v>434</v>
      </c>
      <c r="G251" s="238"/>
      <c r="H251" s="241">
        <v>124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170</v>
      </c>
      <c r="AU251" s="247" t="s">
        <v>79</v>
      </c>
      <c r="AV251" s="13" t="s">
        <v>79</v>
      </c>
      <c r="AW251" s="13" t="s">
        <v>31</v>
      </c>
      <c r="AX251" s="13" t="s">
        <v>69</v>
      </c>
      <c r="AY251" s="247" t="s">
        <v>129</v>
      </c>
    </row>
    <row r="252" s="14" customFormat="1">
      <c r="A252" s="14"/>
      <c r="B252" s="248"/>
      <c r="C252" s="249"/>
      <c r="D252" s="233" t="s">
        <v>170</v>
      </c>
      <c r="E252" s="250" t="s">
        <v>19</v>
      </c>
      <c r="F252" s="251" t="s">
        <v>172</v>
      </c>
      <c r="G252" s="249"/>
      <c r="H252" s="252">
        <v>124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170</v>
      </c>
      <c r="AU252" s="258" t="s">
        <v>79</v>
      </c>
      <c r="AV252" s="14" t="s">
        <v>136</v>
      </c>
      <c r="AW252" s="14" t="s">
        <v>31</v>
      </c>
      <c r="AX252" s="14" t="s">
        <v>77</v>
      </c>
      <c r="AY252" s="258" t="s">
        <v>129</v>
      </c>
    </row>
    <row r="253" s="2" customFormat="1" ht="16.5" customHeight="1">
      <c r="A253" s="40"/>
      <c r="B253" s="41"/>
      <c r="C253" s="269" t="s">
        <v>317</v>
      </c>
      <c r="D253" s="269" t="s">
        <v>232</v>
      </c>
      <c r="E253" s="270" t="s">
        <v>435</v>
      </c>
      <c r="F253" s="271" t="s">
        <v>436</v>
      </c>
      <c r="G253" s="272" t="s">
        <v>144</v>
      </c>
      <c r="H253" s="273">
        <v>124</v>
      </c>
      <c r="I253" s="274"/>
      <c r="J253" s="275">
        <f>ROUND(I253*H253,2)</f>
        <v>0</v>
      </c>
      <c r="K253" s="271" t="s">
        <v>19</v>
      </c>
      <c r="L253" s="276"/>
      <c r="M253" s="279" t="s">
        <v>19</v>
      </c>
      <c r="N253" s="280" t="s">
        <v>40</v>
      </c>
      <c r="O253" s="281"/>
      <c r="P253" s="282">
        <f>O253*H253</f>
        <v>0</v>
      </c>
      <c r="Q253" s="282">
        <v>0</v>
      </c>
      <c r="R253" s="282">
        <f>Q253*H253</f>
        <v>0</v>
      </c>
      <c r="S253" s="282">
        <v>0</v>
      </c>
      <c r="T253" s="283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236</v>
      </c>
      <c r="AT253" s="231" t="s">
        <v>232</v>
      </c>
      <c r="AU253" s="231" t="s">
        <v>79</v>
      </c>
      <c r="AY253" s="19" t="s">
        <v>129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9" t="s">
        <v>77</v>
      </c>
      <c r="BK253" s="232">
        <f>ROUND(I253*H253,2)</f>
        <v>0</v>
      </c>
      <c r="BL253" s="19" t="s">
        <v>162</v>
      </c>
      <c r="BM253" s="231" t="s">
        <v>437</v>
      </c>
    </row>
    <row r="254" s="2" customFormat="1" ht="6.96" customHeight="1">
      <c r="A254" s="40"/>
      <c r="B254" s="61"/>
      <c r="C254" s="62"/>
      <c r="D254" s="62"/>
      <c r="E254" s="62"/>
      <c r="F254" s="62"/>
      <c r="G254" s="62"/>
      <c r="H254" s="62"/>
      <c r="I254" s="168"/>
      <c r="J254" s="62"/>
      <c r="K254" s="62"/>
      <c r="L254" s="46"/>
      <c r="M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</row>
  </sheetData>
  <sheetProtection sheet="1" autoFilter="0" formatColumns="0" formatRows="0" objects="1" scenarios="1" spinCount="100000" saltValue="6rhnkls69nRR/BcfaAu7Hi5e8xSAXY82xJGLXWhtUDd2Ef3edA5kS+d3PFTK92pfcoEZw+DxZGKrIvaJyaNPvQ==" hashValue="rC7jYMA6pPXXDNR93Ju9gHidzXTqZiMWKsmfGb3hbv6k27bGtSQ+uMUk8PGscYumqBon2/aInqFISwvTsMvexg==" algorithmName="SHA-512" password="CC35"/>
  <autoFilter ref="C87:K25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438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ROUND(J90,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ROUND((SUM(BE90:BE225)),  2)</f>
        <v>0</v>
      </c>
      <c r="G33" s="40"/>
      <c r="H33" s="40"/>
      <c r="I33" s="157">
        <v>0.20999999999999999</v>
      </c>
      <c r="J33" s="156">
        <f>ROUND(((SUM(BE90:BE225))*I33),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ROUND((SUM(BF90:BF225)),  2)</f>
        <v>0</v>
      </c>
      <c r="G34" s="40"/>
      <c r="H34" s="40"/>
      <c r="I34" s="157">
        <v>0.14999999999999999</v>
      </c>
      <c r="J34" s="156">
        <f>ROUND(((SUM(BF90:BF225))*I34),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ROUND((SUM(BG90:BG225)),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ROUND((SUM(BH90:BH225)),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ROUND((SUM(BI90:BI225)),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200 - Lávka přes Vinoř...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J90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J91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J92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107</v>
      </c>
      <c r="E62" s="188"/>
      <c r="F62" s="188"/>
      <c r="G62" s="188"/>
      <c r="H62" s="188"/>
      <c r="I62" s="189"/>
      <c r="J62" s="190">
        <f>J126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439</v>
      </c>
      <c r="E63" s="188"/>
      <c r="F63" s="188"/>
      <c r="G63" s="188"/>
      <c r="H63" s="188"/>
      <c r="I63" s="189"/>
      <c r="J63" s="190">
        <f>J148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440</v>
      </c>
      <c r="E64" s="188"/>
      <c r="F64" s="188"/>
      <c r="G64" s="188"/>
      <c r="H64" s="188"/>
      <c r="I64" s="189"/>
      <c r="J64" s="190">
        <f>J170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108</v>
      </c>
      <c r="E65" s="188"/>
      <c r="F65" s="188"/>
      <c r="G65" s="188"/>
      <c r="H65" s="188"/>
      <c r="I65" s="189"/>
      <c r="J65" s="190">
        <f>J174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109</v>
      </c>
      <c r="E66" s="188"/>
      <c r="F66" s="188"/>
      <c r="G66" s="188"/>
      <c r="H66" s="188"/>
      <c r="I66" s="189"/>
      <c r="J66" s="190">
        <f>J187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110</v>
      </c>
      <c r="E67" s="188"/>
      <c r="F67" s="188"/>
      <c r="G67" s="188"/>
      <c r="H67" s="188"/>
      <c r="I67" s="189"/>
      <c r="J67" s="190">
        <f>J198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111</v>
      </c>
      <c r="E68" s="188"/>
      <c r="F68" s="188"/>
      <c r="G68" s="188"/>
      <c r="H68" s="188"/>
      <c r="I68" s="189"/>
      <c r="J68" s="190">
        <f>J206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8"/>
      <c r="C69" s="179"/>
      <c r="D69" s="180" t="s">
        <v>112</v>
      </c>
      <c r="E69" s="181"/>
      <c r="F69" s="181"/>
      <c r="G69" s="181"/>
      <c r="H69" s="181"/>
      <c r="I69" s="182"/>
      <c r="J69" s="183">
        <f>J208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5"/>
      <c r="C70" s="186"/>
      <c r="D70" s="187" t="s">
        <v>441</v>
      </c>
      <c r="E70" s="188"/>
      <c r="F70" s="188"/>
      <c r="G70" s="188"/>
      <c r="H70" s="188"/>
      <c r="I70" s="189"/>
      <c r="J70" s="190">
        <f>J209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168"/>
      <c r="J72" s="62"/>
      <c r="K72" s="6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171"/>
      <c r="J76" s="64"/>
      <c r="K76" s="64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114</v>
      </c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2" t="str">
        <f>E7</f>
        <v xml:space="preserve"> 2950176 CYKLO SATALICE - VINOŘ, PRAHA 19-2</v>
      </c>
      <c r="F80" s="34"/>
      <c r="G80" s="34"/>
      <c r="H80" s="34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99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200 - Lávka přes Vinoř...</v>
      </c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21</v>
      </c>
      <c r="D84" s="42"/>
      <c r="E84" s="42"/>
      <c r="F84" s="29" t="str">
        <f>F12</f>
        <v xml:space="preserve"> </v>
      </c>
      <c r="G84" s="42"/>
      <c r="H84" s="42"/>
      <c r="I84" s="142" t="s">
        <v>23</v>
      </c>
      <c r="J84" s="74" t="str">
        <f>IF(J12="","",J12)</f>
        <v>25. 5. 2020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 xml:space="preserve"> </v>
      </c>
      <c r="G86" s="42"/>
      <c r="H86" s="42"/>
      <c r="I86" s="142" t="s">
        <v>30</v>
      </c>
      <c r="J86" s="38" t="str">
        <f>E21</f>
        <v xml:space="preserve"> 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28</v>
      </c>
      <c r="D87" s="42"/>
      <c r="E87" s="42"/>
      <c r="F87" s="29" t="str">
        <f>IF(E18="","",E18)</f>
        <v>Vyplň údaj</v>
      </c>
      <c r="G87" s="42"/>
      <c r="H87" s="42"/>
      <c r="I87" s="142" t="s">
        <v>32</v>
      </c>
      <c r="J87" s="38" t="str">
        <f>E24</f>
        <v xml:space="preserve"> </v>
      </c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138"/>
      <c r="J88" s="42"/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2"/>
      <c r="B89" s="193"/>
      <c r="C89" s="194" t="s">
        <v>115</v>
      </c>
      <c r="D89" s="195" t="s">
        <v>54</v>
      </c>
      <c r="E89" s="195" t="s">
        <v>50</v>
      </c>
      <c r="F89" s="195" t="s">
        <v>51</v>
      </c>
      <c r="G89" s="195" t="s">
        <v>116</v>
      </c>
      <c r="H89" s="195" t="s">
        <v>117</v>
      </c>
      <c r="I89" s="196" t="s">
        <v>118</v>
      </c>
      <c r="J89" s="195" t="s">
        <v>103</v>
      </c>
      <c r="K89" s="197" t="s">
        <v>119</v>
      </c>
      <c r="L89" s="198"/>
      <c r="M89" s="94" t="s">
        <v>19</v>
      </c>
      <c r="N89" s="95" t="s">
        <v>39</v>
      </c>
      <c r="O89" s="95" t="s">
        <v>120</v>
      </c>
      <c r="P89" s="95" t="s">
        <v>121</v>
      </c>
      <c r="Q89" s="95" t="s">
        <v>122</v>
      </c>
      <c r="R89" s="95" t="s">
        <v>123</v>
      </c>
      <c r="S89" s="95" t="s">
        <v>124</v>
      </c>
      <c r="T89" s="96" t="s">
        <v>125</v>
      </c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</row>
    <row r="90" s="2" customFormat="1" ht="22.8" customHeight="1">
      <c r="A90" s="40"/>
      <c r="B90" s="41"/>
      <c r="C90" s="101" t="s">
        <v>126</v>
      </c>
      <c r="D90" s="42"/>
      <c r="E90" s="42"/>
      <c r="F90" s="42"/>
      <c r="G90" s="42"/>
      <c r="H90" s="42"/>
      <c r="I90" s="138"/>
      <c r="J90" s="199">
        <f>BK90</f>
        <v>0</v>
      </c>
      <c r="K90" s="42"/>
      <c r="L90" s="46"/>
      <c r="M90" s="97"/>
      <c r="N90" s="200"/>
      <c r="O90" s="98"/>
      <c r="P90" s="201">
        <f>P91+P208</f>
        <v>0</v>
      </c>
      <c r="Q90" s="98"/>
      <c r="R90" s="201">
        <f>R91+R208</f>
        <v>42.987000000000002</v>
      </c>
      <c r="S90" s="98"/>
      <c r="T90" s="202">
        <f>T91+T208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68</v>
      </c>
      <c r="AU90" s="19" t="s">
        <v>104</v>
      </c>
      <c r="BK90" s="203">
        <f>BK91+BK208</f>
        <v>0</v>
      </c>
    </row>
    <row r="91" s="12" customFormat="1" ht="25.92" customHeight="1">
      <c r="A91" s="12"/>
      <c r="B91" s="204"/>
      <c r="C91" s="205"/>
      <c r="D91" s="206" t="s">
        <v>68</v>
      </c>
      <c r="E91" s="207" t="s">
        <v>127</v>
      </c>
      <c r="F91" s="207" t="s">
        <v>128</v>
      </c>
      <c r="G91" s="205"/>
      <c r="H91" s="205"/>
      <c r="I91" s="208"/>
      <c r="J91" s="209">
        <f>BK91</f>
        <v>0</v>
      </c>
      <c r="K91" s="205"/>
      <c r="L91" s="210"/>
      <c r="M91" s="211"/>
      <c r="N91" s="212"/>
      <c r="O91" s="212"/>
      <c r="P91" s="213">
        <f>P92+P126+P148+P170+P174+P187+P198+P206</f>
        <v>0</v>
      </c>
      <c r="Q91" s="212"/>
      <c r="R91" s="213">
        <f>R92+R126+R148+R170+R174+R187+R198+R206</f>
        <v>42.840000000000003</v>
      </c>
      <c r="S91" s="212"/>
      <c r="T91" s="214">
        <f>T92+T126+T148+T170+T174+T187+T198+T206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5" t="s">
        <v>77</v>
      </c>
      <c r="AT91" s="216" t="s">
        <v>68</v>
      </c>
      <c r="AU91" s="216" t="s">
        <v>69</v>
      </c>
      <c r="AY91" s="215" t="s">
        <v>129</v>
      </c>
      <c r="BK91" s="217">
        <f>BK92+BK126+BK148+BK170+BK174+BK187+BK198+BK206</f>
        <v>0</v>
      </c>
    </row>
    <row r="92" s="12" customFormat="1" ht="22.8" customHeight="1">
      <c r="A92" s="12"/>
      <c r="B92" s="204"/>
      <c r="C92" s="205"/>
      <c r="D92" s="206" t="s">
        <v>68</v>
      </c>
      <c r="E92" s="218" t="s">
        <v>77</v>
      </c>
      <c r="F92" s="218" t="s">
        <v>130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SUM(P93:P125)</f>
        <v>0</v>
      </c>
      <c r="Q92" s="212"/>
      <c r="R92" s="213">
        <f>SUM(R93:R125)</f>
        <v>0</v>
      </c>
      <c r="S92" s="212"/>
      <c r="T92" s="214">
        <f>SUM(T93:T125)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5" t="s">
        <v>77</v>
      </c>
      <c r="AT92" s="216" t="s">
        <v>68</v>
      </c>
      <c r="AU92" s="216" t="s">
        <v>77</v>
      </c>
      <c r="AY92" s="215" t="s">
        <v>129</v>
      </c>
      <c r="BK92" s="217">
        <f>SUM(BK93:BK125)</f>
        <v>0</v>
      </c>
    </row>
    <row r="93" s="2" customFormat="1" ht="33" customHeight="1">
      <c r="A93" s="40"/>
      <c r="B93" s="41"/>
      <c r="C93" s="220" t="s">
        <v>77</v>
      </c>
      <c r="D93" s="220" t="s">
        <v>131</v>
      </c>
      <c r="E93" s="221" t="s">
        <v>442</v>
      </c>
      <c r="F93" s="222" t="s">
        <v>443</v>
      </c>
      <c r="G93" s="223" t="s">
        <v>134</v>
      </c>
      <c r="H93" s="224">
        <v>84</v>
      </c>
      <c r="I93" s="225"/>
      <c r="J93" s="226">
        <f>ROUND(I93*H93,2)</f>
        <v>0</v>
      </c>
      <c r="K93" s="222" t="s">
        <v>135</v>
      </c>
      <c r="L93" s="46"/>
      <c r="M93" s="227" t="s">
        <v>19</v>
      </c>
      <c r="N93" s="228" t="s">
        <v>40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136</v>
      </c>
      <c r="AT93" s="231" t="s">
        <v>131</v>
      </c>
      <c r="AU93" s="231" t="s">
        <v>79</v>
      </c>
      <c r="AY93" s="19" t="s">
        <v>129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77</v>
      </c>
      <c r="BK93" s="232">
        <f>ROUND(I93*H93,2)</f>
        <v>0</v>
      </c>
      <c r="BL93" s="19" t="s">
        <v>136</v>
      </c>
      <c r="BM93" s="231" t="s">
        <v>79</v>
      </c>
    </row>
    <row r="94" s="2" customFormat="1" ht="21.75" customHeight="1">
      <c r="A94" s="40"/>
      <c r="B94" s="41"/>
      <c r="C94" s="220" t="s">
        <v>79</v>
      </c>
      <c r="D94" s="220" t="s">
        <v>131</v>
      </c>
      <c r="E94" s="221" t="s">
        <v>444</v>
      </c>
      <c r="F94" s="222" t="s">
        <v>445</v>
      </c>
      <c r="G94" s="223" t="s">
        <v>134</v>
      </c>
      <c r="H94" s="224">
        <v>84</v>
      </c>
      <c r="I94" s="225"/>
      <c r="J94" s="226">
        <f>ROUND(I94*H94,2)</f>
        <v>0</v>
      </c>
      <c r="K94" s="222" t="s">
        <v>135</v>
      </c>
      <c r="L94" s="46"/>
      <c r="M94" s="227" t="s">
        <v>19</v>
      </c>
      <c r="N94" s="228" t="s">
        <v>40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136</v>
      </c>
      <c r="AT94" s="231" t="s">
        <v>131</v>
      </c>
      <c r="AU94" s="231" t="s">
        <v>79</v>
      </c>
      <c r="AY94" s="19" t="s">
        <v>129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77</v>
      </c>
      <c r="BK94" s="232">
        <f>ROUND(I94*H94,2)</f>
        <v>0</v>
      </c>
      <c r="BL94" s="19" t="s">
        <v>136</v>
      </c>
      <c r="BM94" s="231" t="s">
        <v>136</v>
      </c>
    </row>
    <row r="95" s="13" customFormat="1">
      <c r="A95" s="13"/>
      <c r="B95" s="237"/>
      <c r="C95" s="238"/>
      <c r="D95" s="233" t="s">
        <v>170</v>
      </c>
      <c r="E95" s="239" t="s">
        <v>19</v>
      </c>
      <c r="F95" s="240" t="s">
        <v>446</v>
      </c>
      <c r="G95" s="238"/>
      <c r="H95" s="241">
        <v>84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7" t="s">
        <v>170</v>
      </c>
      <c r="AU95" s="247" t="s">
        <v>79</v>
      </c>
      <c r="AV95" s="13" t="s">
        <v>79</v>
      </c>
      <c r="AW95" s="13" t="s">
        <v>31</v>
      </c>
      <c r="AX95" s="13" t="s">
        <v>69</v>
      </c>
      <c r="AY95" s="247" t="s">
        <v>129</v>
      </c>
    </row>
    <row r="96" s="14" customFormat="1">
      <c r="A96" s="14"/>
      <c r="B96" s="248"/>
      <c r="C96" s="249"/>
      <c r="D96" s="233" t="s">
        <v>170</v>
      </c>
      <c r="E96" s="250" t="s">
        <v>19</v>
      </c>
      <c r="F96" s="251" t="s">
        <v>172</v>
      </c>
      <c r="G96" s="249"/>
      <c r="H96" s="252">
        <v>84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8" t="s">
        <v>170</v>
      </c>
      <c r="AU96" s="258" t="s">
        <v>79</v>
      </c>
      <c r="AV96" s="14" t="s">
        <v>136</v>
      </c>
      <c r="AW96" s="14" t="s">
        <v>31</v>
      </c>
      <c r="AX96" s="14" t="s">
        <v>77</v>
      </c>
      <c r="AY96" s="258" t="s">
        <v>129</v>
      </c>
    </row>
    <row r="97" s="2" customFormat="1" ht="16.5" customHeight="1">
      <c r="A97" s="40"/>
      <c r="B97" s="41"/>
      <c r="C97" s="220" t="s">
        <v>141</v>
      </c>
      <c r="D97" s="220" t="s">
        <v>131</v>
      </c>
      <c r="E97" s="221" t="s">
        <v>447</v>
      </c>
      <c r="F97" s="222" t="s">
        <v>448</v>
      </c>
      <c r="G97" s="223" t="s">
        <v>349</v>
      </c>
      <c r="H97" s="224">
        <v>12</v>
      </c>
      <c r="I97" s="225"/>
      <c r="J97" s="226">
        <f>ROUND(I97*H97,2)</f>
        <v>0</v>
      </c>
      <c r="K97" s="222" t="s">
        <v>135</v>
      </c>
      <c r="L97" s="46"/>
      <c r="M97" s="227" t="s">
        <v>19</v>
      </c>
      <c r="N97" s="228" t="s">
        <v>40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136</v>
      </c>
      <c r="AT97" s="231" t="s">
        <v>131</v>
      </c>
      <c r="AU97" s="231" t="s">
        <v>79</v>
      </c>
      <c r="AY97" s="19" t="s">
        <v>129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77</v>
      </c>
      <c r="BK97" s="232">
        <f>ROUND(I97*H97,2)</f>
        <v>0</v>
      </c>
      <c r="BL97" s="19" t="s">
        <v>136</v>
      </c>
      <c r="BM97" s="231" t="s">
        <v>145</v>
      </c>
    </row>
    <row r="98" s="2" customFormat="1" ht="16.5" customHeight="1">
      <c r="A98" s="40"/>
      <c r="B98" s="41"/>
      <c r="C98" s="220" t="s">
        <v>136</v>
      </c>
      <c r="D98" s="220" t="s">
        <v>131</v>
      </c>
      <c r="E98" s="221" t="s">
        <v>449</v>
      </c>
      <c r="F98" s="222" t="s">
        <v>450</v>
      </c>
      <c r="G98" s="223" t="s">
        <v>134</v>
      </c>
      <c r="H98" s="224">
        <v>90</v>
      </c>
      <c r="I98" s="225"/>
      <c r="J98" s="226">
        <f>ROUND(I98*H98,2)</f>
        <v>0</v>
      </c>
      <c r="K98" s="222" t="s">
        <v>135</v>
      </c>
      <c r="L98" s="46"/>
      <c r="M98" s="227" t="s">
        <v>19</v>
      </c>
      <c r="N98" s="228" t="s">
        <v>40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136</v>
      </c>
      <c r="AT98" s="231" t="s">
        <v>131</v>
      </c>
      <c r="AU98" s="231" t="s">
        <v>79</v>
      </c>
      <c r="AY98" s="19" t="s">
        <v>129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77</v>
      </c>
      <c r="BK98" s="232">
        <f>ROUND(I98*H98,2)</f>
        <v>0</v>
      </c>
      <c r="BL98" s="19" t="s">
        <v>136</v>
      </c>
      <c r="BM98" s="231" t="s">
        <v>148</v>
      </c>
    </row>
    <row r="99" s="2" customFormat="1">
      <c r="A99" s="40"/>
      <c r="B99" s="41"/>
      <c r="C99" s="42"/>
      <c r="D99" s="233" t="s">
        <v>137</v>
      </c>
      <c r="E99" s="42"/>
      <c r="F99" s="234" t="s">
        <v>451</v>
      </c>
      <c r="G99" s="42"/>
      <c r="H99" s="42"/>
      <c r="I99" s="138"/>
      <c r="J99" s="42"/>
      <c r="K99" s="42"/>
      <c r="L99" s="46"/>
      <c r="M99" s="235"/>
      <c r="N99" s="23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79</v>
      </c>
    </row>
    <row r="100" s="2" customFormat="1" ht="21.75" customHeight="1">
      <c r="A100" s="40"/>
      <c r="B100" s="41"/>
      <c r="C100" s="220" t="s">
        <v>149</v>
      </c>
      <c r="D100" s="220" t="s">
        <v>131</v>
      </c>
      <c r="E100" s="221" t="s">
        <v>452</v>
      </c>
      <c r="F100" s="222" t="s">
        <v>453</v>
      </c>
      <c r="G100" s="223" t="s">
        <v>180</v>
      </c>
      <c r="H100" s="224">
        <v>63.299999999999997</v>
      </c>
      <c r="I100" s="225"/>
      <c r="J100" s="226">
        <f>ROUND(I100*H100,2)</f>
        <v>0</v>
      </c>
      <c r="K100" s="222" t="s">
        <v>135</v>
      </c>
      <c r="L100" s="46"/>
      <c r="M100" s="227" t="s">
        <v>19</v>
      </c>
      <c r="N100" s="228" t="s">
        <v>40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136</v>
      </c>
      <c r="AT100" s="231" t="s">
        <v>131</v>
      </c>
      <c r="AU100" s="231" t="s">
        <v>79</v>
      </c>
      <c r="AY100" s="19" t="s">
        <v>129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77</v>
      </c>
      <c r="BK100" s="232">
        <f>ROUND(I100*H100,2)</f>
        <v>0</v>
      </c>
      <c r="BL100" s="19" t="s">
        <v>136</v>
      </c>
      <c r="BM100" s="231" t="s">
        <v>152</v>
      </c>
    </row>
    <row r="101" s="13" customFormat="1">
      <c r="A101" s="13"/>
      <c r="B101" s="237"/>
      <c r="C101" s="238"/>
      <c r="D101" s="233" t="s">
        <v>170</v>
      </c>
      <c r="E101" s="239" t="s">
        <v>19</v>
      </c>
      <c r="F101" s="240" t="s">
        <v>454</v>
      </c>
      <c r="G101" s="238"/>
      <c r="H101" s="241">
        <v>24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7" t="s">
        <v>170</v>
      </c>
      <c r="AU101" s="247" t="s">
        <v>79</v>
      </c>
      <c r="AV101" s="13" t="s">
        <v>79</v>
      </c>
      <c r="AW101" s="13" t="s">
        <v>31</v>
      </c>
      <c r="AX101" s="13" t="s">
        <v>69</v>
      </c>
      <c r="AY101" s="247" t="s">
        <v>129</v>
      </c>
    </row>
    <row r="102" s="13" customFormat="1">
      <c r="A102" s="13"/>
      <c r="B102" s="237"/>
      <c r="C102" s="238"/>
      <c r="D102" s="233" t="s">
        <v>170</v>
      </c>
      <c r="E102" s="239" t="s">
        <v>19</v>
      </c>
      <c r="F102" s="240" t="s">
        <v>455</v>
      </c>
      <c r="G102" s="238"/>
      <c r="H102" s="241">
        <v>39.299999999999997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7" t="s">
        <v>170</v>
      </c>
      <c r="AU102" s="247" t="s">
        <v>79</v>
      </c>
      <c r="AV102" s="13" t="s">
        <v>79</v>
      </c>
      <c r="AW102" s="13" t="s">
        <v>31</v>
      </c>
      <c r="AX102" s="13" t="s">
        <v>69</v>
      </c>
      <c r="AY102" s="247" t="s">
        <v>129</v>
      </c>
    </row>
    <row r="103" s="14" customFormat="1">
      <c r="A103" s="14"/>
      <c r="B103" s="248"/>
      <c r="C103" s="249"/>
      <c r="D103" s="233" t="s">
        <v>170</v>
      </c>
      <c r="E103" s="250" t="s">
        <v>19</v>
      </c>
      <c r="F103" s="251" t="s">
        <v>172</v>
      </c>
      <c r="G103" s="249"/>
      <c r="H103" s="252">
        <v>63.299999999999997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8" t="s">
        <v>170</v>
      </c>
      <c r="AU103" s="258" t="s">
        <v>79</v>
      </c>
      <c r="AV103" s="14" t="s">
        <v>136</v>
      </c>
      <c r="AW103" s="14" t="s">
        <v>31</v>
      </c>
      <c r="AX103" s="14" t="s">
        <v>77</v>
      </c>
      <c r="AY103" s="258" t="s">
        <v>129</v>
      </c>
    </row>
    <row r="104" s="2" customFormat="1" ht="33" customHeight="1">
      <c r="A104" s="40"/>
      <c r="B104" s="41"/>
      <c r="C104" s="220" t="s">
        <v>145</v>
      </c>
      <c r="D104" s="220" t="s">
        <v>131</v>
      </c>
      <c r="E104" s="221" t="s">
        <v>456</v>
      </c>
      <c r="F104" s="222" t="s">
        <v>457</v>
      </c>
      <c r="G104" s="223" t="s">
        <v>180</v>
      </c>
      <c r="H104" s="224">
        <v>0.48299999999999998</v>
      </c>
      <c r="I104" s="225"/>
      <c r="J104" s="226">
        <f>ROUND(I104*H104,2)</f>
        <v>0</v>
      </c>
      <c r="K104" s="222" t="s">
        <v>135</v>
      </c>
      <c r="L104" s="46"/>
      <c r="M104" s="227" t="s">
        <v>19</v>
      </c>
      <c r="N104" s="228" t="s">
        <v>40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136</v>
      </c>
      <c r="AT104" s="231" t="s">
        <v>131</v>
      </c>
      <c r="AU104" s="231" t="s">
        <v>79</v>
      </c>
      <c r="AY104" s="19" t="s">
        <v>129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77</v>
      </c>
      <c r="BK104" s="232">
        <f>ROUND(I104*H104,2)</f>
        <v>0</v>
      </c>
      <c r="BL104" s="19" t="s">
        <v>136</v>
      </c>
      <c r="BM104" s="231" t="s">
        <v>155</v>
      </c>
    </row>
    <row r="105" s="13" customFormat="1">
      <c r="A105" s="13"/>
      <c r="B105" s="237"/>
      <c r="C105" s="238"/>
      <c r="D105" s="233" t="s">
        <v>170</v>
      </c>
      <c r="E105" s="239" t="s">
        <v>19</v>
      </c>
      <c r="F105" s="240" t="s">
        <v>458</v>
      </c>
      <c r="G105" s="238"/>
      <c r="H105" s="241">
        <v>0.48299999999999998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7" t="s">
        <v>170</v>
      </c>
      <c r="AU105" s="247" t="s">
        <v>79</v>
      </c>
      <c r="AV105" s="13" t="s">
        <v>79</v>
      </c>
      <c r="AW105" s="13" t="s">
        <v>31</v>
      </c>
      <c r="AX105" s="13" t="s">
        <v>69</v>
      </c>
      <c r="AY105" s="247" t="s">
        <v>129</v>
      </c>
    </row>
    <row r="106" s="14" customFormat="1">
      <c r="A106" s="14"/>
      <c r="B106" s="248"/>
      <c r="C106" s="249"/>
      <c r="D106" s="233" t="s">
        <v>170</v>
      </c>
      <c r="E106" s="250" t="s">
        <v>19</v>
      </c>
      <c r="F106" s="251" t="s">
        <v>172</v>
      </c>
      <c r="G106" s="249"/>
      <c r="H106" s="252">
        <v>0.48299999999999998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8" t="s">
        <v>170</v>
      </c>
      <c r="AU106" s="258" t="s">
        <v>79</v>
      </c>
      <c r="AV106" s="14" t="s">
        <v>136</v>
      </c>
      <c r="AW106" s="14" t="s">
        <v>31</v>
      </c>
      <c r="AX106" s="14" t="s">
        <v>77</v>
      </c>
      <c r="AY106" s="258" t="s">
        <v>129</v>
      </c>
    </row>
    <row r="107" s="2" customFormat="1" ht="33" customHeight="1">
      <c r="A107" s="40"/>
      <c r="B107" s="41"/>
      <c r="C107" s="220" t="s">
        <v>156</v>
      </c>
      <c r="D107" s="220" t="s">
        <v>131</v>
      </c>
      <c r="E107" s="221" t="s">
        <v>214</v>
      </c>
      <c r="F107" s="222" t="s">
        <v>215</v>
      </c>
      <c r="G107" s="223" t="s">
        <v>180</v>
      </c>
      <c r="H107" s="224">
        <v>63.299999999999997</v>
      </c>
      <c r="I107" s="225"/>
      <c r="J107" s="226">
        <f>ROUND(I107*H107,2)</f>
        <v>0</v>
      </c>
      <c r="K107" s="222" t="s">
        <v>135</v>
      </c>
      <c r="L107" s="46"/>
      <c r="M107" s="227" t="s">
        <v>19</v>
      </c>
      <c r="N107" s="228" t="s">
        <v>40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136</v>
      </c>
      <c r="AT107" s="231" t="s">
        <v>131</v>
      </c>
      <c r="AU107" s="231" t="s">
        <v>79</v>
      </c>
      <c r="AY107" s="19" t="s">
        <v>129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77</v>
      </c>
      <c r="BK107" s="232">
        <f>ROUND(I107*H107,2)</f>
        <v>0</v>
      </c>
      <c r="BL107" s="19" t="s">
        <v>136</v>
      </c>
      <c r="BM107" s="231" t="s">
        <v>159</v>
      </c>
    </row>
    <row r="108" s="13" customFormat="1">
      <c r="A108" s="13"/>
      <c r="B108" s="237"/>
      <c r="C108" s="238"/>
      <c r="D108" s="233" t="s">
        <v>170</v>
      </c>
      <c r="E108" s="239" t="s">
        <v>19</v>
      </c>
      <c r="F108" s="240" t="s">
        <v>459</v>
      </c>
      <c r="G108" s="238"/>
      <c r="H108" s="241">
        <v>63.299999999999997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7" t="s">
        <v>170</v>
      </c>
      <c r="AU108" s="247" t="s">
        <v>79</v>
      </c>
      <c r="AV108" s="13" t="s">
        <v>79</v>
      </c>
      <c r="AW108" s="13" t="s">
        <v>31</v>
      </c>
      <c r="AX108" s="13" t="s">
        <v>69</v>
      </c>
      <c r="AY108" s="247" t="s">
        <v>129</v>
      </c>
    </row>
    <row r="109" s="14" customFormat="1">
      <c r="A109" s="14"/>
      <c r="B109" s="248"/>
      <c r="C109" s="249"/>
      <c r="D109" s="233" t="s">
        <v>170</v>
      </c>
      <c r="E109" s="250" t="s">
        <v>19</v>
      </c>
      <c r="F109" s="251" t="s">
        <v>172</v>
      </c>
      <c r="G109" s="249"/>
      <c r="H109" s="252">
        <v>63.299999999999997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8" t="s">
        <v>170</v>
      </c>
      <c r="AU109" s="258" t="s">
        <v>79</v>
      </c>
      <c r="AV109" s="14" t="s">
        <v>136</v>
      </c>
      <c r="AW109" s="14" t="s">
        <v>31</v>
      </c>
      <c r="AX109" s="14" t="s">
        <v>77</v>
      </c>
      <c r="AY109" s="258" t="s">
        <v>129</v>
      </c>
    </row>
    <row r="110" s="2" customFormat="1" ht="33" customHeight="1">
      <c r="A110" s="40"/>
      <c r="B110" s="41"/>
      <c r="C110" s="220" t="s">
        <v>148</v>
      </c>
      <c r="D110" s="220" t="s">
        <v>131</v>
      </c>
      <c r="E110" s="221" t="s">
        <v>220</v>
      </c>
      <c r="F110" s="222" t="s">
        <v>221</v>
      </c>
      <c r="G110" s="223" t="s">
        <v>180</v>
      </c>
      <c r="H110" s="224">
        <v>63.299999999999997</v>
      </c>
      <c r="I110" s="225"/>
      <c r="J110" s="226">
        <f>ROUND(I110*H110,2)</f>
        <v>0</v>
      </c>
      <c r="K110" s="222" t="s">
        <v>135</v>
      </c>
      <c r="L110" s="46"/>
      <c r="M110" s="227" t="s">
        <v>19</v>
      </c>
      <c r="N110" s="228" t="s">
        <v>40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136</v>
      </c>
      <c r="AT110" s="231" t="s">
        <v>131</v>
      </c>
      <c r="AU110" s="231" t="s">
        <v>79</v>
      </c>
      <c r="AY110" s="19" t="s">
        <v>129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77</v>
      </c>
      <c r="BK110" s="232">
        <f>ROUND(I110*H110,2)</f>
        <v>0</v>
      </c>
      <c r="BL110" s="19" t="s">
        <v>136</v>
      </c>
      <c r="BM110" s="231" t="s">
        <v>162</v>
      </c>
    </row>
    <row r="111" s="13" customFormat="1">
      <c r="A111" s="13"/>
      <c r="B111" s="237"/>
      <c r="C111" s="238"/>
      <c r="D111" s="233" t="s">
        <v>170</v>
      </c>
      <c r="E111" s="239" t="s">
        <v>19</v>
      </c>
      <c r="F111" s="240" t="s">
        <v>460</v>
      </c>
      <c r="G111" s="238"/>
      <c r="H111" s="241">
        <v>63.299999999999997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170</v>
      </c>
      <c r="AU111" s="247" t="s">
        <v>79</v>
      </c>
      <c r="AV111" s="13" t="s">
        <v>79</v>
      </c>
      <c r="AW111" s="13" t="s">
        <v>31</v>
      </c>
      <c r="AX111" s="13" t="s">
        <v>69</v>
      </c>
      <c r="AY111" s="247" t="s">
        <v>129</v>
      </c>
    </row>
    <row r="112" s="14" customFormat="1">
      <c r="A112" s="14"/>
      <c r="B112" s="248"/>
      <c r="C112" s="249"/>
      <c r="D112" s="233" t="s">
        <v>170</v>
      </c>
      <c r="E112" s="250" t="s">
        <v>19</v>
      </c>
      <c r="F112" s="251" t="s">
        <v>172</v>
      </c>
      <c r="G112" s="249"/>
      <c r="H112" s="252">
        <v>63.299999999999997</v>
      </c>
      <c r="I112" s="253"/>
      <c r="J112" s="249"/>
      <c r="K112" s="249"/>
      <c r="L112" s="254"/>
      <c r="M112" s="255"/>
      <c r="N112" s="256"/>
      <c r="O112" s="256"/>
      <c r="P112" s="256"/>
      <c r="Q112" s="256"/>
      <c r="R112" s="256"/>
      <c r="S112" s="256"/>
      <c r="T112" s="25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8" t="s">
        <v>170</v>
      </c>
      <c r="AU112" s="258" t="s">
        <v>79</v>
      </c>
      <c r="AV112" s="14" t="s">
        <v>136</v>
      </c>
      <c r="AW112" s="14" t="s">
        <v>31</v>
      </c>
      <c r="AX112" s="14" t="s">
        <v>77</v>
      </c>
      <c r="AY112" s="258" t="s">
        <v>129</v>
      </c>
    </row>
    <row r="113" s="2" customFormat="1" ht="33" customHeight="1">
      <c r="A113" s="40"/>
      <c r="B113" s="41"/>
      <c r="C113" s="220" t="s">
        <v>164</v>
      </c>
      <c r="D113" s="220" t="s">
        <v>131</v>
      </c>
      <c r="E113" s="221" t="s">
        <v>226</v>
      </c>
      <c r="F113" s="222" t="s">
        <v>227</v>
      </c>
      <c r="G113" s="223" t="s">
        <v>180</v>
      </c>
      <c r="H113" s="224">
        <v>633</v>
      </c>
      <c r="I113" s="225"/>
      <c r="J113" s="226">
        <f>ROUND(I113*H113,2)</f>
        <v>0</v>
      </c>
      <c r="K113" s="222" t="s">
        <v>135</v>
      </c>
      <c r="L113" s="46"/>
      <c r="M113" s="227" t="s">
        <v>19</v>
      </c>
      <c r="N113" s="228" t="s">
        <v>40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136</v>
      </c>
      <c r="AT113" s="231" t="s">
        <v>131</v>
      </c>
      <c r="AU113" s="231" t="s">
        <v>79</v>
      </c>
      <c r="AY113" s="19" t="s">
        <v>129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77</v>
      </c>
      <c r="BK113" s="232">
        <f>ROUND(I113*H113,2)</f>
        <v>0</v>
      </c>
      <c r="BL113" s="19" t="s">
        <v>136</v>
      </c>
      <c r="BM113" s="231" t="s">
        <v>175</v>
      </c>
    </row>
    <row r="114" s="13" customFormat="1">
      <c r="A114" s="13"/>
      <c r="B114" s="237"/>
      <c r="C114" s="238"/>
      <c r="D114" s="233" t="s">
        <v>170</v>
      </c>
      <c r="E114" s="239" t="s">
        <v>19</v>
      </c>
      <c r="F114" s="240" t="s">
        <v>461</v>
      </c>
      <c r="G114" s="238"/>
      <c r="H114" s="241">
        <v>633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170</v>
      </c>
      <c r="AU114" s="247" t="s">
        <v>79</v>
      </c>
      <c r="AV114" s="13" t="s">
        <v>79</v>
      </c>
      <c r="AW114" s="13" t="s">
        <v>31</v>
      </c>
      <c r="AX114" s="13" t="s">
        <v>69</v>
      </c>
      <c r="AY114" s="247" t="s">
        <v>129</v>
      </c>
    </row>
    <row r="115" s="14" customFormat="1">
      <c r="A115" s="14"/>
      <c r="B115" s="248"/>
      <c r="C115" s="249"/>
      <c r="D115" s="233" t="s">
        <v>170</v>
      </c>
      <c r="E115" s="250" t="s">
        <v>19</v>
      </c>
      <c r="F115" s="251" t="s">
        <v>172</v>
      </c>
      <c r="G115" s="249"/>
      <c r="H115" s="252">
        <v>633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8" t="s">
        <v>170</v>
      </c>
      <c r="AU115" s="258" t="s">
        <v>79</v>
      </c>
      <c r="AV115" s="14" t="s">
        <v>136</v>
      </c>
      <c r="AW115" s="14" t="s">
        <v>31</v>
      </c>
      <c r="AX115" s="14" t="s">
        <v>77</v>
      </c>
      <c r="AY115" s="258" t="s">
        <v>129</v>
      </c>
    </row>
    <row r="116" s="2" customFormat="1" ht="21.75" customHeight="1">
      <c r="A116" s="40"/>
      <c r="B116" s="41"/>
      <c r="C116" s="220" t="s">
        <v>152</v>
      </c>
      <c r="D116" s="220" t="s">
        <v>131</v>
      </c>
      <c r="E116" s="221" t="s">
        <v>462</v>
      </c>
      <c r="F116" s="222" t="s">
        <v>463</v>
      </c>
      <c r="G116" s="223" t="s">
        <v>180</v>
      </c>
      <c r="H116" s="224">
        <v>63.299999999999997</v>
      </c>
      <c r="I116" s="225"/>
      <c r="J116" s="226">
        <f>ROUND(I116*H116,2)</f>
        <v>0</v>
      </c>
      <c r="K116" s="222" t="s">
        <v>135</v>
      </c>
      <c r="L116" s="46"/>
      <c r="M116" s="227" t="s">
        <v>19</v>
      </c>
      <c r="N116" s="228" t="s">
        <v>40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136</v>
      </c>
      <c r="AT116" s="231" t="s">
        <v>131</v>
      </c>
      <c r="AU116" s="231" t="s">
        <v>79</v>
      </c>
      <c r="AY116" s="19" t="s">
        <v>129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77</v>
      </c>
      <c r="BK116" s="232">
        <f>ROUND(I116*H116,2)</f>
        <v>0</v>
      </c>
      <c r="BL116" s="19" t="s">
        <v>136</v>
      </c>
      <c r="BM116" s="231" t="s">
        <v>181</v>
      </c>
    </row>
    <row r="117" s="2" customFormat="1" ht="21.75" customHeight="1">
      <c r="A117" s="40"/>
      <c r="B117" s="41"/>
      <c r="C117" s="220" t="s">
        <v>177</v>
      </c>
      <c r="D117" s="220" t="s">
        <v>131</v>
      </c>
      <c r="E117" s="221" t="s">
        <v>246</v>
      </c>
      <c r="F117" s="222" t="s">
        <v>247</v>
      </c>
      <c r="G117" s="223" t="s">
        <v>235</v>
      </c>
      <c r="H117" s="224">
        <v>113.94</v>
      </c>
      <c r="I117" s="225"/>
      <c r="J117" s="226">
        <f>ROUND(I117*H117,2)</f>
        <v>0</v>
      </c>
      <c r="K117" s="222" t="s">
        <v>135</v>
      </c>
      <c r="L117" s="46"/>
      <c r="M117" s="227" t="s">
        <v>19</v>
      </c>
      <c r="N117" s="228" t="s">
        <v>40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136</v>
      </c>
      <c r="AT117" s="231" t="s">
        <v>131</v>
      </c>
      <c r="AU117" s="231" t="s">
        <v>79</v>
      </c>
      <c r="AY117" s="19" t="s">
        <v>129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77</v>
      </c>
      <c r="BK117" s="232">
        <f>ROUND(I117*H117,2)</f>
        <v>0</v>
      </c>
      <c r="BL117" s="19" t="s">
        <v>136</v>
      </c>
      <c r="BM117" s="231" t="s">
        <v>464</v>
      </c>
    </row>
    <row r="118" s="13" customFormat="1">
      <c r="A118" s="13"/>
      <c r="B118" s="237"/>
      <c r="C118" s="238"/>
      <c r="D118" s="233" t="s">
        <v>170</v>
      </c>
      <c r="E118" s="239" t="s">
        <v>19</v>
      </c>
      <c r="F118" s="240" t="s">
        <v>465</v>
      </c>
      <c r="G118" s="238"/>
      <c r="H118" s="241">
        <v>113.94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170</v>
      </c>
      <c r="AU118" s="247" t="s">
        <v>79</v>
      </c>
      <c r="AV118" s="13" t="s">
        <v>79</v>
      </c>
      <c r="AW118" s="13" t="s">
        <v>31</v>
      </c>
      <c r="AX118" s="13" t="s">
        <v>69</v>
      </c>
      <c r="AY118" s="247" t="s">
        <v>129</v>
      </c>
    </row>
    <row r="119" s="14" customFormat="1">
      <c r="A119" s="14"/>
      <c r="B119" s="248"/>
      <c r="C119" s="249"/>
      <c r="D119" s="233" t="s">
        <v>170</v>
      </c>
      <c r="E119" s="250" t="s">
        <v>19</v>
      </c>
      <c r="F119" s="251" t="s">
        <v>172</v>
      </c>
      <c r="G119" s="249"/>
      <c r="H119" s="252">
        <v>113.94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8" t="s">
        <v>170</v>
      </c>
      <c r="AU119" s="258" t="s">
        <v>79</v>
      </c>
      <c r="AV119" s="14" t="s">
        <v>136</v>
      </c>
      <c r="AW119" s="14" t="s">
        <v>31</v>
      </c>
      <c r="AX119" s="14" t="s">
        <v>77</v>
      </c>
      <c r="AY119" s="258" t="s">
        <v>129</v>
      </c>
    </row>
    <row r="120" s="2" customFormat="1" ht="21.75" customHeight="1">
      <c r="A120" s="40"/>
      <c r="B120" s="41"/>
      <c r="C120" s="220" t="s">
        <v>155</v>
      </c>
      <c r="D120" s="220" t="s">
        <v>131</v>
      </c>
      <c r="E120" s="221" t="s">
        <v>254</v>
      </c>
      <c r="F120" s="222" t="s">
        <v>255</v>
      </c>
      <c r="G120" s="223" t="s">
        <v>180</v>
      </c>
      <c r="H120" s="224">
        <v>63.299999999999997</v>
      </c>
      <c r="I120" s="225"/>
      <c r="J120" s="226">
        <f>ROUND(I120*H120,2)</f>
        <v>0</v>
      </c>
      <c r="K120" s="222" t="s">
        <v>135</v>
      </c>
      <c r="L120" s="46"/>
      <c r="M120" s="227" t="s">
        <v>19</v>
      </c>
      <c r="N120" s="228" t="s">
        <v>40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136</v>
      </c>
      <c r="AT120" s="231" t="s">
        <v>131</v>
      </c>
      <c r="AU120" s="231" t="s">
        <v>79</v>
      </c>
      <c r="AY120" s="19" t="s">
        <v>129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77</v>
      </c>
      <c r="BK120" s="232">
        <f>ROUND(I120*H120,2)</f>
        <v>0</v>
      </c>
      <c r="BL120" s="19" t="s">
        <v>136</v>
      </c>
      <c r="BM120" s="231" t="s">
        <v>466</v>
      </c>
    </row>
    <row r="121" s="2" customFormat="1">
      <c r="A121" s="40"/>
      <c r="B121" s="41"/>
      <c r="C121" s="42"/>
      <c r="D121" s="233" t="s">
        <v>168</v>
      </c>
      <c r="E121" s="42"/>
      <c r="F121" s="234" t="s">
        <v>467</v>
      </c>
      <c r="G121" s="42"/>
      <c r="H121" s="42"/>
      <c r="I121" s="138"/>
      <c r="J121" s="42"/>
      <c r="K121" s="42"/>
      <c r="L121" s="46"/>
      <c r="M121" s="235"/>
      <c r="N121" s="23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79</v>
      </c>
    </row>
    <row r="122" s="13" customFormat="1">
      <c r="A122" s="13"/>
      <c r="B122" s="237"/>
      <c r="C122" s="238"/>
      <c r="D122" s="233" t="s">
        <v>170</v>
      </c>
      <c r="E122" s="239" t="s">
        <v>19</v>
      </c>
      <c r="F122" s="240" t="s">
        <v>468</v>
      </c>
      <c r="G122" s="238"/>
      <c r="H122" s="241">
        <v>63.299999999999997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7" t="s">
        <v>170</v>
      </c>
      <c r="AU122" s="247" t="s">
        <v>79</v>
      </c>
      <c r="AV122" s="13" t="s">
        <v>79</v>
      </c>
      <c r="AW122" s="13" t="s">
        <v>31</v>
      </c>
      <c r="AX122" s="13" t="s">
        <v>69</v>
      </c>
      <c r="AY122" s="247" t="s">
        <v>129</v>
      </c>
    </row>
    <row r="123" s="14" customFormat="1">
      <c r="A123" s="14"/>
      <c r="B123" s="248"/>
      <c r="C123" s="249"/>
      <c r="D123" s="233" t="s">
        <v>170</v>
      </c>
      <c r="E123" s="250" t="s">
        <v>19</v>
      </c>
      <c r="F123" s="251" t="s">
        <v>172</v>
      </c>
      <c r="G123" s="249"/>
      <c r="H123" s="252">
        <v>63.299999999999997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8" t="s">
        <v>170</v>
      </c>
      <c r="AU123" s="258" t="s">
        <v>79</v>
      </c>
      <c r="AV123" s="14" t="s">
        <v>136</v>
      </c>
      <c r="AW123" s="14" t="s">
        <v>31</v>
      </c>
      <c r="AX123" s="14" t="s">
        <v>77</v>
      </c>
      <c r="AY123" s="258" t="s">
        <v>129</v>
      </c>
    </row>
    <row r="124" s="2" customFormat="1" ht="21.75" customHeight="1">
      <c r="A124" s="40"/>
      <c r="B124" s="41"/>
      <c r="C124" s="220" t="s">
        <v>190</v>
      </c>
      <c r="D124" s="220" t="s">
        <v>131</v>
      </c>
      <c r="E124" s="221" t="s">
        <v>469</v>
      </c>
      <c r="F124" s="222" t="s">
        <v>470</v>
      </c>
      <c r="G124" s="223" t="s">
        <v>134</v>
      </c>
      <c r="H124" s="224">
        <v>90</v>
      </c>
      <c r="I124" s="225"/>
      <c r="J124" s="226">
        <f>ROUND(I124*H124,2)</f>
        <v>0</v>
      </c>
      <c r="K124" s="222" t="s">
        <v>135</v>
      </c>
      <c r="L124" s="46"/>
      <c r="M124" s="227" t="s">
        <v>19</v>
      </c>
      <c r="N124" s="228" t="s">
        <v>40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136</v>
      </c>
      <c r="AT124" s="231" t="s">
        <v>131</v>
      </c>
      <c r="AU124" s="231" t="s">
        <v>79</v>
      </c>
      <c r="AY124" s="19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77</v>
      </c>
      <c r="BK124" s="232">
        <f>ROUND(I124*H124,2)</f>
        <v>0</v>
      </c>
      <c r="BL124" s="19" t="s">
        <v>136</v>
      </c>
      <c r="BM124" s="231" t="s">
        <v>186</v>
      </c>
    </row>
    <row r="125" s="2" customFormat="1" ht="16.5" customHeight="1">
      <c r="A125" s="40"/>
      <c r="B125" s="41"/>
      <c r="C125" s="220" t="s">
        <v>159</v>
      </c>
      <c r="D125" s="220" t="s">
        <v>131</v>
      </c>
      <c r="E125" s="221" t="s">
        <v>273</v>
      </c>
      <c r="F125" s="222" t="s">
        <v>274</v>
      </c>
      <c r="G125" s="223" t="s">
        <v>134</v>
      </c>
      <c r="H125" s="224">
        <v>90</v>
      </c>
      <c r="I125" s="225"/>
      <c r="J125" s="226">
        <f>ROUND(I125*H125,2)</f>
        <v>0</v>
      </c>
      <c r="K125" s="222" t="s">
        <v>135</v>
      </c>
      <c r="L125" s="46"/>
      <c r="M125" s="227" t="s">
        <v>19</v>
      </c>
      <c r="N125" s="228" t="s">
        <v>40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136</v>
      </c>
      <c r="AT125" s="231" t="s">
        <v>131</v>
      </c>
      <c r="AU125" s="231" t="s">
        <v>79</v>
      </c>
      <c r="AY125" s="19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77</v>
      </c>
      <c r="BK125" s="232">
        <f>ROUND(I125*H125,2)</f>
        <v>0</v>
      </c>
      <c r="BL125" s="19" t="s">
        <v>136</v>
      </c>
      <c r="BM125" s="231" t="s">
        <v>193</v>
      </c>
    </row>
    <row r="126" s="12" customFormat="1" ht="22.8" customHeight="1">
      <c r="A126" s="12"/>
      <c r="B126" s="204"/>
      <c r="C126" s="205"/>
      <c r="D126" s="206" t="s">
        <v>68</v>
      </c>
      <c r="E126" s="218" t="s">
        <v>79</v>
      </c>
      <c r="F126" s="218" t="s">
        <v>309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SUM(P127:P147)</f>
        <v>0</v>
      </c>
      <c r="Q126" s="212"/>
      <c r="R126" s="213">
        <f>SUM(R127:R147)</f>
        <v>0.39200000000000002</v>
      </c>
      <c r="S126" s="212"/>
      <c r="T126" s="214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77</v>
      </c>
      <c r="AT126" s="216" t="s">
        <v>68</v>
      </c>
      <c r="AU126" s="216" t="s">
        <v>77</v>
      </c>
      <c r="AY126" s="215" t="s">
        <v>129</v>
      </c>
      <c r="BK126" s="217">
        <f>SUM(BK127:BK147)</f>
        <v>0</v>
      </c>
    </row>
    <row r="127" s="2" customFormat="1" ht="16.5" customHeight="1">
      <c r="A127" s="40"/>
      <c r="B127" s="41"/>
      <c r="C127" s="220" t="s">
        <v>8</v>
      </c>
      <c r="D127" s="220" t="s">
        <v>131</v>
      </c>
      <c r="E127" s="221" t="s">
        <v>471</v>
      </c>
      <c r="F127" s="222" t="s">
        <v>472</v>
      </c>
      <c r="G127" s="223" t="s">
        <v>349</v>
      </c>
      <c r="H127" s="224">
        <v>24</v>
      </c>
      <c r="I127" s="225"/>
      <c r="J127" s="226">
        <f>ROUND(I127*H127,2)</f>
        <v>0</v>
      </c>
      <c r="K127" s="222" t="s">
        <v>135</v>
      </c>
      <c r="L127" s="46"/>
      <c r="M127" s="227" t="s">
        <v>19</v>
      </c>
      <c r="N127" s="228" t="s">
        <v>40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136</v>
      </c>
      <c r="AT127" s="231" t="s">
        <v>131</v>
      </c>
      <c r="AU127" s="231" t="s">
        <v>79</v>
      </c>
      <c r="AY127" s="19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77</v>
      </c>
      <c r="BK127" s="232">
        <f>ROUND(I127*H127,2)</f>
        <v>0</v>
      </c>
      <c r="BL127" s="19" t="s">
        <v>136</v>
      </c>
      <c r="BM127" s="231" t="s">
        <v>216</v>
      </c>
    </row>
    <row r="128" s="2" customFormat="1" ht="16.5" customHeight="1">
      <c r="A128" s="40"/>
      <c r="B128" s="41"/>
      <c r="C128" s="220" t="s">
        <v>162</v>
      </c>
      <c r="D128" s="220" t="s">
        <v>131</v>
      </c>
      <c r="E128" s="221" t="s">
        <v>473</v>
      </c>
      <c r="F128" s="222" t="s">
        <v>474</v>
      </c>
      <c r="G128" s="223" t="s">
        <v>180</v>
      </c>
      <c r="H128" s="224">
        <v>1.96</v>
      </c>
      <c r="I128" s="225"/>
      <c r="J128" s="226">
        <f>ROUND(I128*H128,2)</f>
        <v>0</v>
      </c>
      <c r="K128" s="222" t="s">
        <v>135</v>
      </c>
      <c r="L128" s="46"/>
      <c r="M128" s="227" t="s">
        <v>19</v>
      </c>
      <c r="N128" s="228" t="s">
        <v>40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136</v>
      </c>
      <c r="AT128" s="231" t="s">
        <v>131</v>
      </c>
      <c r="AU128" s="231" t="s">
        <v>79</v>
      </c>
      <c r="AY128" s="19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77</v>
      </c>
      <c r="BK128" s="232">
        <f>ROUND(I128*H128,2)</f>
        <v>0</v>
      </c>
      <c r="BL128" s="19" t="s">
        <v>136</v>
      </c>
      <c r="BM128" s="231" t="s">
        <v>222</v>
      </c>
    </row>
    <row r="129" s="13" customFormat="1">
      <c r="A129" s="13"/>
      <c r="B129" s="237"/>
      <c r="C129" s="238"/>
      <c r="D129" s="233" t="s">
        <v>170</v>
      </c>
      <c r="E129" s="239" t="s">
        <v>19</v>
      </c>
      <c r="F129" s="240" t="s">
        <v>475</v>
      </c>
      <c r="G129" s="238"/>
      <c r="H129" s="241">
        <v>0.97999999999999998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79</v>
      </c>
      <c r="AV129" s="13" t="s">
        <v>79</v>
      </c>
      <c r="AW129" s="13" t="s">
        <v>31</v>
      </c>
      <c r="AX129" s="13" t="s">
        <v>69</v>
      </c>
      <c r="AY129" s="247" t="s">
        <v>129</v>
      </c>
    </row>
    <row r="130" s="13" customFormat="1">
      <c r="A130" s="13"/>
      <c r="B130" s="237"/>
      <c r="C130" s="238"/>
      <c r="D130" s="233" t="s">
        <v>170</v>
      </c>
      <c r="E130" s="239" t="s">
        <v>19</v>
      </c>
      <c r="F130" s="240" t="s">
        <v>476</v>
      </c>
      <c r="G130" s="238"/>
      <c r="H130" s="241">
        <v>0.97999999999999998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170</v>
      </c>
      <c r="AU130" s="247" t="s">
        <v>79</v>
      </c>
      <c r="AV130" s="13" t="s">
        <v>79</v>
      </c>
      <c r="AW130" s="13" t="s">
        <v>31</v>
      </c>
      <c r="AX130" s="13" t="s">
        <v>69</v>
      </c>
      <c r="AY130" s="247" t="s">
        <v>129</v>
      </c>
    </row>
    <row r="131" s="14" customFormat="1">
      <c r="A131" s="14"/>
      <c r="B131" s="248"/>
      <c r="C131" s="249"/>
      <c r="D131" s="233" t="s">
        <v>170</v>
      </c>
      <c r="E131" s="250" t="s">
        <v>19</v>
      </c>
      <c r="F131" s="251" t="s">
        <v>172</v>
      </c>
      <c r="G131" s="249"/>
      <c r="H131" s="252">
        <v>1.96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8" t="s">
        <v>170</v>
      </c>
      <c r="AU131" s="258" t="s">
        <v>79</v>
      </c>
      <c r="AV131" s="14" t="s">
        <v>136</v>
      </c>
      <c r="AW131" s="14" t="s">
        <v>31</v>
      </c>
      <c r="AX131" s="14" t="s">
        <v>77</v>
      </c>
      <c r="AY131" s="258" t="s">
        <v>129</v>
      </c>
    </row>
    <row r="132" s="2" customFormat="1" ht="16.5" customHeight="1">
      <c r="A132" s="40"/>
      <c r="B132" s="41"/>
      <c r="C132" s="220" t="s">
        <v>209</v>
      </c>
      <c r="D132" s="220" t="s">
        <v>131</v>
      </c>
      <c r="E132" s="221" t="s">
        <v>477</v>
      </c>
      <c r="F132" s="222" t="s">
        <v>478</v>
      </c>
      <c r="G132" s="223" t="s">
        <v>479</v>
      </c>
      <c r="H132" s="224">
        <v>7.2000000000000002</v>
      </c>
      <c r="I132" s="225"/>
      <c r="J132" s="226">
        <f>ROUND(I132*H132,2)</f>
        <v>0</v>
      </c>
      <c r="K132" s="222" t="s">
        <v>135</v>
      </c>
      <c r="L132" s="46"/>
      <c r="M132" s="227" t="s">
        <v>19</v>
      </c>
      <c r="N132" s="228" t="s">
        <v>40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136</v>
      </c>
      <c r="AT132" s="231" t="s">
        <v>131</v>
      </c>
      <c r="AU132" s="231" t="s">
        <v>79</v>
      </c>
      <c r="AY132" s="19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77</v>
      </c>
      <c r="BK132" s="232">
        <f>ROUND(I132*H132,2)</f>
        <v>0</v>
      </c>
      <c r="BL132" s="19" t="s">
        <v>136</v>
      </c>
      <c r="BM132" s="231" t="s">
        <v>228</v>
      </c>
    </row>
    <row r="133" s="13" customFormat="1">
      <c r="A133" s="13"/>
      <c r="B133" s="237"/>
      <c r="C133" s="238"/>
      <c r="D133" s="233" t="s">
        <v>170</v>
      </c>
      <c r="E133" s="239" t="s">
        <v>19</v>
      </c>
      <c r="F133" s="240" t="s">
        <v>480</v>
      </c>
      <c r="G133" s="238"/>
      <c r="H133" s="241">
        <v>7.2000000000000002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170</v>
      </c>
      <c r="AU133" s="247" t="s">
        <v>79</v>
      </c>
      <c r="AV133" s="13" t="s">
        <v>79</v>
      </c>
      <c r="AW133" s="13" t="s">
        <v>31</v>
      </c>
      <c r="AX133" s="13" t="s">
        <v>69</v>
      </c>
      <c r="AY133" s="247" t="s">
        <v>129</v>
      </c>
    </row>
    <row r="134" s="14" customFormat="1">
      <c r="A134" s="14"/>
      <c r="B134" s="248"/>
      <c r="C134" s="249"/>
      <c r="D134" s="233" t="s">
        <v>170</v>
      </c>
      <c r="E134" s="250" t="s">
        <v>19</v>
      </c>
      <c r="F134" s="251" t="s">
        <v>172</v>
      </c>
      <c r="G134" s="249"/>
      <c r="H134" s="252">
        <v>7.2000000000000002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8" t="s">
        <v>170</v>
      </c>
      <c r="AU134" s="258" t="s">
        <v>79</v>
      </c>
      <c r="AV134" s="14" t="s">
        <v>136</v>
      </c>
      <c r="AW134" s="14" t="s">
        <v>31</v>
      </c>
      <c r="AX134" s="14" t="s">
        <v>77</v>
      </c>
      <c r="AY134" s="258" t="s">
        <v>129</v>
      </c>
    </row>
    <row r="135" s="2" customFormat="1" ht="16.5" customHeight="1">
      <c r="A135" s="40"/>
      <c r="B135" s="41"/>
      <c r="C135" s="269" t="s">
        <v>175</v>
      </c>
      <c r="D135" s="269" t="s">
        <v>232</v>
      </c>
      <c r="E135" s="270" t="s">
        <v>481</v>
      </c>
      <c r="F135" s="271" t="s">
        <v>482</v>
      </c>
      <c r="G135" s="272" t="s">
        <v>235</v>
      </c>
      <c r="H135" s="273">
        <v>0.39200000000000002</v>
      </c>
      <c r="I135" s="274"/>
      <c r="J135" s="275">
        <f>ROUND(I135*H135,2)</f>
        <v>0</v>
      </c>
      <c r="K135" s="271" t="s">
        <v>135</v>
      </c>
      <c r="L135" s="276"/>
      <c r="M135" s="277" t="s">
        <v>19</v>
      </c>
      <c r="N135" s="278" t="s">
        <v>40</v>
      </c>
      <c r="O135" s="86"/>
      <c r="P135" s="229">
        <f>O135*H135</f>
        <v>0</v>
      </c>
      <c r="Q135" s="229">
        <v>1</v>
      </c>
      <c r="R135" s="229">
        <f>Q135*H135</f>
        <v>0.39200000000000002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148</v>
      </c>
      <c r="AT135" s="231" t="s">
        <v>232</v>
      </c>
      <c r="AU135" s="231" t="s">
        <v>79</v>
      </c>
      <c r="AY135" s="19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77</v>
      </c>
      <c r="BK135" s="232">
        <f>ROUND(I135*H135,2)</f>
        <v>0</v>
      </c>
      <c r="BL135" s="19" t="s">
        <v>136</v>
      </c>
      <c r="BM135" s="231" t="s">
        <v>236</v>
      </c>
    </row>
    <row r="136" s="13" customFormat="1">
      <c r="A136" s="13"/>
      <c r="B136" s="237"/>
      <c r="C136" s="238"/>
      <c r="D136" s="233" t="s">
        <v>170</v>
      </c>
      <c r="E136" s="239" t="s">
        <v>19</v>
      </c>
      <c r="F136" s="240" t="s">
        <v>483</v>
      </c>
      <c r="G136" s="238"/>
      <c r="H136" s="241">
        <v>0.39200000000000002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79</v>
      </c>
      <c r="AV136" s="13" t="s">
        <v>79</v>
      </c>
      <c r="AW136" s="13" t="s">
        <v>31</v>
      </c>
      <c r="AX136" s="13" t="s">
        <v>69</v>
      </c>
      <c r="AY136" s="247" t="s">
        <v>129</v>
      </c>
    </row>
    <row r="137" s="14" customFormat="1">
      <c r="A137" s="14"/>
      <c r="B137" s="248"/>
      <c r="C137" s="249"/>
      <c r="D137" s="233" t="s">
        <v>170</v>
      </c>
      <c r="E137" s="250" t="s">
        <v>19</v>
      </c>
      <c r="F137" s="251" t="s">
        <v>172</v>
      </c>
      <c r="G137" s="249"/>
      <c r="H137" s="252">
        <v>0.39200000000000002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8" t="s">
        <v>170</v>
      </c>
      <c r="AU137" s="258" t="s">
        <v>79</v>
      </c>
      <c r="AV137" s="14" t="s">
        <v>136</v>
      </c>
      <c r="AW137" s="14" t="s">
        <v>31</v>
      </c>
      <c r="AX137" s="14" t="s">
        <v>77</v>
      </c>
      <c r="AY137" s="258" t="s">
        <v>129</v>
      </c>
    </row>
    <row r="138" s="2" customFormat="1" ht="21.75" customHeight="1">
      <c r="A138" s="40"/>
      <c r="B138" s="41"/>
      <c r="C138" s="220" t="s">
        <v>219</v>
      </c>
      <c r="D138" s="220" t="s">
        <v>131</v>
      </c>
      <c r="E138" s="221" t="s">
        <v>484</v>
      </c>
      <c r="F138" s="222" t="s">
        <v>485</v>
      </c>
      <c r="G138" s="223" t="s">
        <v>349</v>
      </c>
      <c r="H138" s="224">
        <v>24</v>
      </c>
      <c r="I138" s="225"/>
      <c r="J138" s="226">
        <f>ROUND(I138*H138,2)</f>
        <v>0</v>
      </c>
      <c r="K138" s="222" t="s">
        <v>135</v>
      </c>
      <c r="L138" s="46"/>
      <c r="M138" s="227" t="s">
        <v>19</v>
      </c>
      <c r="N138" s="228" t="s">
        <v>40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136</v>
      </c>
      <c r="AT138" s="231" t="s">
        <v>131</v>
      </c>
      <c r="AU138" s="231" t="s">
        <v>79</v>
      </c>
      <c r="AY138" s="19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77</v>
      </c>
      <c r="BK138" s="232">
        <f>ROUND(I138*H138,2)</f>
        <v>0</v>
      </c>
      <c r="BL138" s="19" t="s">
        <v>136</v>
      </c>
      <c r="BM138" s="231" t="s">
        <v>242</v>
      </c>
    </row>
    <row r="139" s="13" customFormat="1">
      <c r="A139" s="13"/>
      <c r="B139" s="237"/>
      <c r="C139" s="238"/>
      <c r="D139" s="233" t="s">
        <v>170</v>
      </c>
      <c r="E139" s="239" t="s">
        <v>19</v>
      </c>
      <c r="F139" s="240" t="s">
        <v>486</v>
      </c>
      <c r="G139" s="238"/>
      <c r="H139" s="241">
        <v>24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79</v>
      </c>
      <c r="AV139" s="13" t="s">
        <v>79</v>
      </c>
      <c r="AW139" s="13" t="s">
        <v>31</v>
      </c>
      <c r="AX139" s="13" t="s">
        <v>69</v>
      </c>
      <c r="AY139" s="247" t="s">
        <v>129</v>
      </c>
    </row>
    <row r="140" s="14" customFormat="1">
      <c r="A140" s="14"/>
      <c r="B140" s="248"/>
      <c r="C140" s="249"/>
      <c r="D140" s="233" t="s">
        <v>170</v>
      </c>
      <c r="E140" s="250" t="s">
        <v>19</v>
      </c>
      <c r="F140" s="251" t="s">
        <v>172</v>
      </c>
      <c r="G140" s="249"/>
      <c r="H140" s="252">
        <v>24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8" t="s">
        <v>170</v>
      </c>
      <c r="AU140" s="258" t="s">
        <v>79</v>
      </c>
      <c r="AV140" s="14" t="s">
        <v>136</v>
      </c>
      <c r="AW140" s="14" t="s">
        <v>31</v>
      </c>
      <c r="AX140" s="14" t="s">
        <v>77</v>
      </c>
      <c r="AY140" s="258" t="s">
        <v>129</v>
      </c>
    </row>
    <row r="141" s="2" customFormat="1" ht="16.5" customHeight="1">
      <c r="A141" s="40"/>
      <c r="B141" s="41"/>
      <c r="C141" s="269" t="s">
        <v>181</v>
      </c>
      <c r="D141" s="269" t="s">
        <v>232</v>
      </c>
      <c r="E141" s="270" t="s">
        <v>487</v>
      </c>
      <c r="F141" s="271" t="s">
        <v>488</v>
      </c>
      <c r="G141" s="272" t="s">
        <v>349</v>
      </c>
      <c r="H141" s="273">
        <v>24.719999999999999</v>
      </c>
      <c r="I141" s="274"/>
      <c r="J141" s="275">
        <f>ROUND(I141*H141,2)</f>
        <v>0</v>
      </c>
      <c r="K141" s="271" t="s">
        <v>19</v>
      </c>
      <c r="L141" s="276"/>
      <c r="M141" s="277" t="s">
        <v>19</v>
      </c>
      <c r="N141" s="278" t="s">
        <v>40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148</v>
      </c>
      <c r="AT141" s="231" t="s">
        <v>232</v>
      </c>
      <c r="AU141" s="231" t="s">
        <v>79</v>
      </c>
      <c r="AY141" s="19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77</v>
      </c>
      <c r="BK141" s="232">
        <f>ROUND(I141*H141,2)</f>
        <v>0</v>
      </c>
      <c r="BL141" s="19" t="s">
        <v>136</v>
      </c>
      <c r="BM141" s="231" t="s">
        <v>256</v>
      </c>
    </row>
    <row r="142" s="13" customFormat="1">
      <c r="A142" s="13"/>
      <c r="B142" s="237"/>
      <c r="C142" s="238"/>
      <c r="D142" s="233" t="s">
        <v>170</v>
      </c>
      <c r="E142" s="239" t="s">
        <v>19</v>
      </c>
      <c r="F142" s="240" t="s">
        <v>489</v>
      </c>
      <c r="G142" s="238"/>
      <c r="H142" s="241">
        <v>24.719999999999999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79</v>
      </c>
      <c r="AV142" s="13" t="s">
        <v>79</v>
      </c>
      <c r="AW142" s="13" t="s">
        <v>31</v>
      </c>
      <c r="AX142" s="13" t="s">
        <v>69</v>
      </c>
      <c r="AY142" s="247" t="s">
        <v>129</v>
      </c>
    </row>
    <row r="143" s="14" customFormat="1">
      <c r="A143" s="14"/>
      <c r="B143" s="248"/>
      <c r="C143" s="249"/>
      <c r="D143" s="233" t="s">
        <v>170</v>
      </c>
      <c r="E143" s="250" t="s">
        <v>19</v>
      </c>
      <c r="F143" s="251" t="s">
        <v>172</v>
      </c>
      <c r="G143" s="249"/>
      <c r="H143" s="252">
        <v>24.719999999999999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8" t="s">
        <v>170</v>
      </c>
      <c r="AU143" s="258" t="s">
        <v>79</v>
      </c>
      <c r="AV143" s="14" t="s">
        <v>136</v>
      </c>
      <c r="AW143" s="14" t="s">
        <v>31</v>
      </c>
      <c r="AX143" s="14" t="s">
        <v>77</v>
      </c>
      <c r="AY143" s="258" t="s">
        <v>129</v>
      </c>
    </row>
    <row r="144" s="2" customFormat="1" ht="16.5" customHeight="1">
      <c r="A144" s="40"/>
      <c r="B144" s="41"/>
      <c r="C144" s="220" t="s">
        <v>7</v>
      </c>
      <c r="D144" s="220" t="s">
        <v>131</v>
      </c>
      <c r="E144" s="221" t="s">
        <v>490</v>
      </c>
      <c r="F144" s="222" t="s">
        <v>491</v>
      </c>
      <c r="G144" s="223" t="s">
        <v>144</v>
      </c>
      <c r="H144" s="224">
        <v>8</v>
      </c>
      <c r="I144" s="225"/>
      <c r="J144" s="226">
        <f>ROUND(I144*H144,2)</f>
        <v>0</v>
      </c>
      <c r="K144" s="222" t="s">
        <v>135</v>
      </c>
      <c r="L144" s="46"/>
      <c r="M144" s="227" t="s">
        <v>19</v>
      </c>
      <c r="N144" s="228" t="s">
        <v>40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136</v>
      </c>
      <c r="AT144" s="231" t="s">
        <v>131</v>
      </c>
      <c r="AU144" s="231" t="s">
        <v>79</v>
      </c>
      <c r="AY144" s="19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9" t="s">
        <v>77</v>
      </c>
      <c r="BK144" s="232">
        <f>ROUND(I144*H144,2)</f>
        <v>0</v>
      </c>
      <c r="BL144" s="19" t="s">
        <v>136</v>
      </c>
      <c r="BM144" s="231" t="s">
        <v>262</v>
      </c>
    </row>
    <row r="145" s="13" customFormat="1">
      <c r="A145" s="13"/>
      <c r="B145" s="237"/>
      <c r="C145" s="238"/>
      <c r="D145" s="233" t="s">
        <v>170</v>
      </c>
      <c r="E145" s="239" t="s">
        <v>19</v>
      </c>
      <c r="F145" s="240" t="s">
        <v>492</v>
      </c>
      <c r="G145" s="238"/>
      <c r="H145" s="241">
        <v>8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170</v>
      </c>
      <c r="AU145" s="247" t="s">
        <v>79</v>
      </c>
      <c r="AV145" s="13" t="s">
        <v>79</v>
      </c>
      <c r="AW145" s="13" t="s">
        <v>31</v>
      </c>
      <c r="AX145" s="13" t="s">
        <v>69</v>
      </c>
      <c r="AY145" s="247" t="s">
        <v>129</v>
      </c>
    </row>
    <row r="146" s="14" customFormat="1">
      <c r="A146" s="14"/>
      <c r="B146" s="248"/>
      <c r="C146" s="249"/>
      <c r="D146" s="233" t="s">
        <v>170</v>
      </c>
      <c r="E146" s="250" t="s">
        <v>19</v>
      </c>
      <c r="F146" s="251" t="s">
        <v>172</v>
      </c>
      <c r="G146" s="249"/>
      <c r="H146" s="252">
        <v>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170</v>
      </c>
      <c r="AU146" s="258" t="s">
        <v>79</v>
      </c>
      <c r="AV146" s="14" t="s">
        <v>136</v>
      </c>
      <c r="AW146" s="14" t="s">
        <v>31</v>
      </c>
      <c r="AX146" s="14" t="s">
        <v>77</v>
      </c>
      <c r="AY146" s="258" t="s">
        <v>129</v>
      </c>
    </row>
    <row r="147" s="2" customFormat="1" ht="16.5" customHeight="1">
      <c r="A147" s="40"/>
      <c r="B147" s="41"/>
      <c r="C147" s="269" t="s">
        <v>186</v>
      </c>
      <c r="D147" s="269" t="s">
        <v>232</v>
      </c>
      <c r="E147" s="270" t="s">
        <v>493</v>
      </c>
      <c r="F147" s="271" t="s">
        <v>494</v>
      </c>
      <c r="G147" s="272" t="s">
        <v>144</v>
      </c>
      <c r="H147" s="273">
        <v>8</v>
      </c>
      <c r="I147" s="274"/>
      <c r="J147" s="275">
        <f>ROUND(I147*H147,2)</f>
        <v>0</v>
      </c>
      <c r="K147" s="271" t="s">
        <v>19</v>
      </c>
      <c r="L147" s="276"/>
      <c r="M147" s="277" t="s">
        <v>19</v>
      </c>
      <c r="N147" s="278" t="s">
        <v>40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148</v>
      </c>
      <c r="AT147" s="231" t="s">
        <v>232</v>
      </c>
      <c r="AU147" s="231" t="s">
        <v>79</v>
      </c>
      <c r="AY147" s="19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77</v>
      </c>
      <c r="BK147" s="232">
        <f>ROUND(I147*H147,2)</f>
        <v>0</v>
      </c>
      <c r="BL147" s="19" t="s">
        <v>136</v>
      </c>
      <c r="BM147" s="231" t="s">
        <v>266</v>
      </c>
    </row>
    <row r="148" s="12" customFormat="1" ht="22.8" customHeight="1">
      <c r="A148" s="12"/>
      <c r="B148" s="204"/>
      <c r="C148" s="205"/>
      <c r="D148" s="206" t="s">
        <v>68</v>
      </c>
      <c r="E148" s="218" t="s">
        <v>141</v>
      </c>
      <c r="F148" s="218" t="s">
        <v>495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SUM(P149:P169)</f>
        <v>0</v>
      </c>
      <c r="Q148" s="212"/>
      <c r="R148" s="213">
        <f>SUM(R149:R169)</f>
        <v>0</v>
      </c>
      <c r="S148" s="212"/>
      <c r="T148" s="214">
        <f>SUM(T149:T169)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77</v>
      </c>
      <c r="AT148" s="216" t="s">
        <v>68</v>
      </c>
      <c r="AU148" s="216" t="s">
        <v>77</v>
      </c>
      <c r="AY148" s="215" t="s">
        <v>129</v>
      </c>
      <c r="BK148" s="217">
        <f>SUM(BK149:BK169)</f>
        <v>0</v>
      </c>
    </row>
    <row r="149" s="2" customFormat="1" ht="16.5" customHeight="1">
      <c r="A149" s="40"/>
      <c r="B149" s="41"/>
      <c r="C149" s="220" t="s">
        <v>245</v>
      </c>
      <c r="D149" s="220" t="s">
        <v>131</v>
      </c>
      <c r="E149" s="221" t="s">
        <v>496</v>
      </c>
      <c r="F149" s="222" t="s">
        <v>497</v>
      </c>
      <c r="G149" s="223" t="s">
        <v>180</v>
      </c>
      <c r="H149" s="224">
        <v>23.038</v>
      </c>
      <c r="I149" s="225"/>
      <c r="J149" s="226">
        <f>ROUND(I149*H149,2)</f>
        <v>0</v>
      </c>
      <c r="K149" s="222" t="s">
        <v>135</v>
      </c>
      <c r="L149" s="46"/>
      <c r="M149" s="227" t="s">
        <v>19</v>
      </c>
      <c r="N149" s="228" t="s">
        <v>40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136</v>
      </c>
      <c r="AT149" s="231" t="s">
        <v>131</v>
      </c>
      <c r="AU149" s="231" t="s">
        <v>79</v>
      </c>
      <c r="AY149" s="19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77</v>
      </c>
      <c r="BK149" s="232">
        <f>ROUND(I149*H149,2)</f>
        <v>0</v>
      </c>
      <c r="BL149" s="19" t="s">
        <v>136</v>
      </c>
      <c r="BM149" s="231" t="s">
        <v>271</v>
      </c>
    </row>
    <row r="150" s="13" customFormat="1">
      <c r="A150" s="13"/>
      <c r="B150" s="237"/>
      <c r="C150" s="238"/>
      <c r="D150" s="233" t="s">
        <v>170</v>
      </c>
      <c r="E150" s="239" t="s">
        <v>19</v>
      </c>
      <c r="F150" s="240" t="s">
        <v>498</v>
      </c>
      <c r="G150" s="238"/>
      <c r="H150" s="241">
        <v>4.2300000000000004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170</v>
      </c>
      <c r="AU150" s="247" t="s">
        <v>79</v>
      </c>
      <c r="AV150" s="13" t="s">
        <v>79</v>
      </c>
      <c r="AW150" s="13" t="s">
        <v>31</v>
      </c>
      <c r="AX150" s="13" t="s">
        <v>69</v>
      </c>
      <c r="AY150" s="247" t="s">
        <v>129</v>
      </c>
    </row>
    <row r="151" s="13" customFormat="1">
      <c r="A151" s="13"/>
      <c r="B151" s="237"/>
      <c r="C151" s="238"/>
      <c r="D151" s="233" t="s">
        <v>170</v>
      </c>
      <c r="E151" s="239" t="s">
        <v>19</v>
      </c>
      <c r="F151" s="240" t="s">
        <v>499</v>
      </c>
      <c r="G151" s="238"/>
      <c r="H151" s="241">
        <v>-0.13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170</v>
      </c>
      <c r="AU151" s="247" t="s">
        <v>79</v>
      </c>
      <c r="AV151" s="13" t="s">
        <v>79</v>
      </c>
      <c r="AW151" s="13" t="s">
        <v>31</v>
      </c>
      <c r="AX151" s="13" t="s">
        <v>69</v>
      </c>
      <c r="AY151" s="247" t="s">
        <v>129</v>
      </c>
    </row>
    <row r="152" s="13" customFormat="1">
      <c r="A152" s="13"/>
      <c r="B152" s="237"/>
      <c r="C152" s="238"/>
      <c r="D152" s="233" t="s">
        <v>170</v>
      </c>
      <c r="E152" s="239" t="s">
        <v>19</v>
      </c>
      <c r="F152" s="240" t="s">
        <v>500</v>
      </c>
      <c r="G152" s="238"/>
      <c r="H152" s="241">
        <v>7.5250000000000004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170</v>
      </c>
      <c r="AU152" s="247" t="s">
        <v>79</v>
      </c>
      <c r="AV152" s="13" t="s">
        <v>79</v>
      </c>
      <c r="AW152" s="13" t="s">
        <v>31</v>
      </c>
      <c r="AX152" s="13" t="s">
        <v>69</v>
      </c>
      <c r="AY152" s="247" t="s">
        <v>129</v>
      </c>
    </row>
    <row r="153" s="13" customFormat="1">
      <c r="A153" s="13"/>
      <c r="B153" s="237"/>
      <c r="C153" s="238"/>
      <c r="D153" s="233" t="s">
        <v>170</v>
      </c>
      <c r="E153" s="239" t="s">
        <v>19</v>
      </c>
      <c r="F153" s="240" t="s">
        <v>501</v>
      </c>
      <c r="G153" s="238"/>
      <c r="H153" s="241">
        <v>0.255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170</v>
      </c>
      <c r="AU153" s="247" t="s">
        <v>79</v>
      </c>
      <c r="AV153" s="13" t="s">
        <v>79</v>
      </c>
      <c r="AW153" s="13" t="s">
        <v>31</v>
      </c>
      <c r="AX153" s="13" t="s">
        <v>69</v>
      </c>
      <c r="AY153" s="247" t="s">
        <v>129</v>
      </c>
    </row>
    <row r="154" s="13" customFormat="1">
      <c r="A154" s="13"/>
      <c r="B154" s="237"/>
      <c r="C154" s="238"/>
      <c r="D154" s="233" t="s">
        <v>170</v>
      </c>
      <c r="E154" s="239" t="s">
        <v>19</v>
      </c>
      <c r="F154" s="240" t="s">
        <v>502</v>
      </c>
      <c r="G154" s="238"/>
      <c r="H154" s="241">
        <v>-0.36099999999999999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170</v>
      </c>
      <c r="AU154" s="247" t="s">
        <v>79</v>
      </c>
      <c r="AV154" s="13" t="s">
        <v>79</v>
      </c>
      <c r="AW154" s="13" t="s">
        <v>31</v>
      </c>
      <c r="AX154" s="13" t="s">
        <v>69</v>
      </c>
      <c r="AY154" s="247" t="s">
        <v>129</v>
      </c>
    </row>
    <row r="155" s="16" customFormat="1">
      <c r="A155" s="16"/>
      <c r="B155" s="284"/>
      <c r="C155" s="285"/>
      <c r="D155" s="233" t="s">
        <v>170</v>
      </c>
      <c r="E155" s="286" t="s">
        <v>19</v>
      </c>
      <c r="F155" s="287" t="s">
        <v>503</v>
      </c>
      <c r="G155" s="285"/>
      <c r="H155" s="288">
        <v>11.519</v>
      </c>
      <c r="I155" s="289"/>
      <c r="J155" s="285"/>
      <c r="K155" s="285"/>
      <c r="L155" s="290"/>
      <c r="M155" s="291"/>
      <c r="N155" s="292"/>
      <c r="O155" s="292"/>
      <c r="P155" s="292"/>
      <c r="Q155" s="292"/>
      <c r="R155" s="292"/>
      <c r="S155" s="292"/>
      <c r="T155" s="293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94" t="s">
        <v>170</v>
      </c>
      <c r="AU155" s="294" t="s">
        <v>79</v>
      </c>
      <c r="AV155" s="16" t="s">
        <v>141</v>
      </c>
      <c r="AW155" s="16" t="s">
        <v>31</v>
      </c>
      <c r="AX155" s="16" t="s">
        <v>69</v>
      </c>
      <c r="AY155" s="294" t="s">
        <v>129</v>
      </c>
    </row>
    <row r="156" s="13" customFormat="1">
      <c r="A156" s="13"/>
      <c r="B156" s="237"/>
      <c r="C156" s="238"/>
      <c r="D156" s="233" t="s">
        <v>170</v>
      </c>
      <c r="E156" s="239" t="s">
        <v>19</v>
      </c>
      <c r="F156" s="240" t="s">
        <v>504</v>
      </c>
      <c r="G156" s="238"/>
      <c r="H156" s="241">
        <v>11.519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170</v>
      </c>
      <c r="AU156" s="247" t="s">
        <v>79</v>
      </c>
      <c r="AV156" s="13" t="s">
        <v>79</v>
      </c>
      <c r="AW156" s="13" t="s">
        <v>31</v>
      </c>
      <c r="AX156" s="13" t="s">
        <v>69</v>
      </c>
      <c r="AY156" s="247" t="s">
        <v>129</v>
      </c>
    </row>
    <row r="157" s="16" customFormat="1">
      <c r="A157" s="16"/>
      <c r="B157" s="284"/>
      <c r="C157" s="285"/>
      <c r="D157" s="233" t="s">
        <v>170</v>
      </c>
      <c r="E157" s="286" t="s">
        <v>19</v>
      </c>
      <c r="F157" s="287" t="s">
        <v>503</v>
      </c>
      <c r="G157" s="285"/>
      <c r="H157" s="288">
        <v>11.519</v>
      </c>
      <c r="I157" s="289"/>
      <c r="J157" s="285"/>
      <c r="K157" s="285"/>
      <c r="L157" s="290"/>
      <c r="M157" s="291"/>
      <c r="N157" s="292"/>
      <c r="O157" s="292"/>
      <c r="P157" s="292"/>
      <c r="Q157" s="292"/>
      <c r="R157" s="292"/>
      <c r="S157" s="292"/>
      <c r="T157" s="293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94" t="s">
        <v>170</v>
      </c>
      <c r="AU157" s="294" t="s">
        <v>79</v>
      </c>
      <c r="AV157" s="16" t="s">
        <v>141</v>
      </c>
      <c r="AW157" s="16" t="s">
        <v>31</v>
      </c>
      <c r="AX157" s="16" t="s">
        <v>69</v>
      </c>
      <c r="AY157" s="294" t="s">
        <v>129</v>
      </c>
    </row>
    <row r="158" s="14" customFormat="1">
      <c r="A158" s="14"/>
      <c r="B158" s="248"/>
      <c r="C158" s="249"/>
      <c r="D158" s="233" t="s">
        <v>170</v>
      </c>
      <c r="E158" s="250" t="s">
        <v>19</v>
      </c>
      <c r="F158" s="251" t="s">
        <v>172</v>
      </c>
      <c r="G158" s="249"/>
      <c r="H158" s="252">
        <v>23.038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170</v>
      </c>
      <c r="AU158" s="258" t="s">
        <v>79</v>
      </c>
      <c r="AV158" s="14" t="s">
        <v>136</v>
      </c>
      <c r="AW158" s="14" t="s">
        <v>31</v>
      </c>
      <c r="AX158" s="14" t="s">
        <v>77</v>
      </c>
      <c r="AY158" s="258" t="s">
        <v>129</v>
      </c>
    </row>
    <row r="159" s="2" customFormat="1" ht="16.5" customHeight="1">
      <c r="A159" s="40"/>
      <c r="B159" s="41"/>
      <c r="C159" s="220" t="s">
        <v>193</v>
      </c>
      <c r="D159" s="220" t="s">
        <v>131</v>
      </c>
      <c r="E159" s="221" t="s">
        <v>505</v>
      </c>
      <c r="F159" s="222" t="s">
        <v>506</v>
      </c>
      <c r="G159" s="223" t="s">
        <v>180</v>
      </c>
      <c r="H159" s="224">
        <v>0.0080000000000000002</v>
      </c>
      <c r="I159" s="225"/>
      <c r="J159" s="226">
        <f>ROUND(I159*H159,2)</f>
        <v>0</v>
      </c>
      <c r="K159" s="222" t="s">
        <v>135</v>
      </c>
      <c r="L159" s="46"/>
      <c r="M159" s="227" t="s">
        <v>19</v>
      </c>
      <c r="N159" s="228" t="s">
        <v>40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136</v>
      </c>
      <c r="AT159" s="231" t="s">
        <v>131</v>
      </c>
      <c r="AU159" s="231" t="s">
        <v>79</v>
      </c>
      <c r="AY159" s="19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9" t="s">
        <v>77</v>
      </c>
      <c r="BK159" s="232">
        <f>ROUND(I159*H159,2)</f>
        <v>0</v>
      </c>
      <c r="BL159" s="19" t="s">
        <v>136</v>
      </c>
      <c r="BM159" s="231" t="s">
        <v>275</v>
      </c>
    </row>
    <row r="160" s="13" customFormat="1">
      <c r="A160" s="13"/>
      <c r="B160" s="237"/>
      <c r="C160" s="238"/>
      <c r="D160" s="233" t="s">
        <v>170</v>
      </c>
      <c r="E160" s="239" t="s">
        <v>19</v>
      </c>
      <c r="F160" s="240" t="s">
        <v>507</v>
      </c>
      <c r="G160" s="238"/>
      <c r="H160" s="241">
        <v>0.0080000000000000002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170</v>
      </c>
      <c r="AU160" s="247" t="s">
        <v>79</v>
      </c>
      <c r="AV160" s="13" t="s">
        <v>79</v>
      </c>
      <c r="AW160" s="13" t="s">
        <v>31</v>
      </c>
      <c r="AX160" s="13" t="s">
        <v>69</v>
      </c>
      <c r="AY160" s="247" t="s">
        <v>129</v>
      </c>
    </row>
    <row r="161" s="14" customFormat="1">
      <c r="A161" s="14"/>
      <c r="B161" s="248"/>
      <c r="C161" s="249"/>
      <c r="D161" s="233" t="s">
        <v>170</v>
      </c>
      <c r="E161" s="250" t="s">
        <v>19</v>
      </c>
      <c r="F161" s="251" t="s">
        <v>172</v>
      </c>
      <c r="G161" s="249"/>
      <c r="H161" s="252">
        <v>0.0080000000000000002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8" t="s">
        <v>170</v>
      </c>
      <c r="AU161" s="258" t="s">
        <v>79</v>
      </c>
      <c r="AV161" s="14" t="s">
        <v>136</v>
      </c>
      <c r="AW161" s="14" t="s">
        <v>31</v>
      </c>
      <c r="AX161" s="14" t="s">
        <v>77</v>
      </c>
      <c r="AY161" s="258" t="s">
        <v>129</v>
      </c>
    </row>
    <row r="162" s="2" customFormat="1" ht="16.5" customHeight="1">
      <c r="A162" s="40"/>
      <c r="B162" s="41"/>
      <c r="C162" s="220" t="s">
        <v>259</v>
      </c>
      <c r="D162" s="220" t="s">
        <v>131</v>
      </c>
      <c r="E162" s="221" t="s">
        <v>508</v>
      </c>
      <c r="F162" s="222" t="s">
        <v>509</v>
      </c>
      <c r="G162" s="223" t="s">
        <v>134</v>
      </c>
      <c r="H162" s="224">
        <v>66.144000000000005</v>
      </c>
      <c r="I162" s="225"/>
      <c r="J162" s="226">
        <f>ROUND(I162*H162,2)</f>
        <v>0</v>
      </c>
      <c r="K162" s="222" t="s">
        <v>135</v>
      </c>
      <c r="L162" s="46"/>
      <c r="M162" s="227" t="s">
        <v>19</v>
      </c>
      <c r="N162" s="228" t="s">
        <v>40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136</v>
      </c>
      <c r="AT162" s="231" t="s">
        <v>131</v>
      </c>
      <c r="AU162" s="231" t="s">
        <v>79</v>
      </c>
      <c r="AY162" s="19" t="s">
        <v>129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77</v>
      </c>
      <c r="BK162" s="232">
        <f>ROUND(I162*H162,2)</f>
        <v>0</v>
      </c>
      <c r="BL162" s="19" t="s">
        <v>136</v>
      </c>
      <c r="BM162" s="231" t="s">
        <v>279</v>
      </c>
    </row>
    <row r="163" s="13" customFormat="1">
      <c r="A163" s="13"/>
      <c r="B163" s="237"/>
      <c r="C163" s="238"/>
      <c r="D163" s="233" t="s">
        <v>170</v>
      </c>
      <c r="E163" s="239" t="s">
        <v>19</v>
      </c>
      <c r="F163" s="240" t="s">
        <v>510</v>
      </c>
      <c r="G163" s="238"/>
      <c r="H163" s="241">
        <v>6.5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170</v>
      </c>
      <c r="AU163" s="247" t="s">
        <v>79</v>
      </c>
      <c r="AV163" s="13" t="s">
        <v>79</v>
      </c>
      <c r="AW163" s="13" t="s">
        <v>31</v>
      </c>
      <c r="AX163" s="13" t="s">
        <v>69</v>
      </c>
      <c r="AY163" s="247" t="s">
        <v>129</v>
      </c>
    </row>
    <row r="164" s="13" customFormat="1">
      <c r="A164" s="13"/>
      <c r="B164" s="237"/>
      <c r="C164" s="238"/>
      <c r="D164" s="233" t="s">
        <v>170</v>
      </c>
      <c r="E164" s="239" t="s">
        <v>19</v>
      </c>
      <c r="F164" s="240" t="s">
        <v>511</v>
      </c>
      <c r="G164" s="238"/>
      <c r="H164" s="241">
        <v>26.571999999999999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170</v>
      </c>
      <c r="AU164" s="247" t="s">
        <v>79</v>
      </c>
      <c r="AV164" s="13" t="s">
        <v>79</v>
      </c>
      <c r="AW164" s="13" t="s">
        <v>31</v>
      </c>
      <c r="AX164" s="13" t="s">
        <v>69</v>
      </c>
      <c r="AY164" s="247" t="s">
        <v>129</v>
      </c>
    </row>
    <row r="165" s="16" customFormat="1">
      <c r="A165" s="16"/>
      <c r="B165" s="284"/>
      <c r="C165" s="285"/>
      <c r="D165" s="233" t="s">
        <v>170</v>
      </c>
      <c r="E165" s="286" t="s">
        <v>19</v>
      </c>
      <c r="F165" s="287" t="s">
        <v>503</v>
      </c>
      <c r="G165" s="285"/>
      <c r="H165" s="288">
        <v>33.072000000000003</v>
      </c>
      <c r="I165" s="289"/>
      <c r="J165" s="285"/>
      <c r="K165" s="285"/>
      <c r="L165" s="290"/>
      <c r="M165" s="291"/>
      <c r="N165" s="292"/>
      <c r="O165" s="292"/>
      <c r="P165" s="292"/>
      <c r="Q165" s="292"/>
      <c r="R165" s="292"/>
      <c r="S165" s="292"/>
      <c r="T165" s="29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94" t="s">
        <v>170</v>
      </c>
      <c r="AU165" s="294" t="s">
        <v>79</v>
      </c>
      <c r="AV165" s="16" t="s">
        <v>141</v>
      </c>
      <c r="AW165" s="16" t="s">
        <v>31</v>
      </c>
      <c r="AX165" s="16" t="s">
        <v>69</v>
      </c>
      <c r="AY165" s="294" t="s">
        <v>129</v>
      </c>
    </row>
    <row r="166" s="13" customFormat="1">
      <c r="A166" s="13"/>
      <c r="B166" s="237"/>
      <c r="C166" s="238"/>
      <c r="D166" s="233" t="s">
        <v>170</v>
      </c>
      <c r="E166" s="239" t="s">
        <v>19</v>
      </c>
      <c r="F166" s="240" t="s">
        <v>512</v>
      </c>
      <c r="G166" s="238"/>
      <c r="H166" s="241">
        <v>33.072000000000003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170</v>
      </c>
      <c r="AU166" s="247" t="s">
        <v>79</v>
      </c>
      <c r="AV166" s="13" t="s">
        <v>79</v>
      </c>
      <c r="AW166" s="13" t="s">
        <v>31</v>
      </c>
      <c r="AX166" s="13" t="s">
        <v>69</v>
      </c>
      <c r="AY166" s="247" t="s">
        <v>129</v>
      </c>
    </row>
    <row r="167" s="14" customFormat="1">
      <c r="A167" s="14"/>
      <c r="B167" s="248"/>
      <c r="C167" s="249"/>
      <c r="D167" s="233" t="s">
        <v>170</v>
      </c>
      <c r="E167" s="250" t="s">
        <v>19</v>
      </c>
      <c r="F167" s="251" t="s">
        <v>172</v>
      </c>
      <c r="G167" s="249"/>
      <c r="H167" s="252">
        <v>66.144000000000005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8" t="s">
        <v>170</v>
      </c>
      <c r="AU167" s="258" t="s">
        <v>79</v>
      </c>
      <c r="AV167" s="14" t="s">
        <v>136</v>
      </c>
      <c r="AW167" s="14" t="s">
        <v>31</v>
      </c>
      <c r="AX167" s="14" t="s">
        <v>77</v>
      </c>
      <c r="AY167" s="258" t="s">
        <v>129</v>
      </c>
    </row>
    <row r="168" s="2" customFormat="1" ht="16.5" customHeight="1">
      <c r="A168" s="40"/>
      <c r="B168" s="41"/>
      <c r="C168" s="220" t="s">
        <v>216</v>
      </c>
      <c r="D168" s="220" t="s">
        <v>131</v>
      </c>
      <c r="E168" s="221" t="s">
        <v>513</v>
      </c>
      <c r="F168" s="222" t="s">
        <v>514</v>
      </c>
      <c r="G168" s="223" t="s">
        <v>134</v>
      </c>
      <c r="H168" s="224">
        <v>66.144000000000005</v>
      </c>
      <c r="I168" s="225"/>
      <c r="J168" s="226">
        <f>ROUND(I168*H168,2)</f>
        <v>0</v>
      </c>
      <c r="K168" s="222" t="s">
        <v>135</v>
      </c>
      <c r="L168" s="46"/>
      <c r="M168" s="227" t="s">
        <v>19</v>
      </c>
      <c r="N168" s="228" t="s">
        <v>40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136</v>
      </c>
      <c r="AT168" s="231" t="s">
        <v>131</v>
      </c>
      <c r="AU168" s="231" t="s">
        <v>79</v>
      </c>
      <c r="AY168" s="19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77</v>
      </c>
      <c r="BK168" s="232">
        <f>ROUND(I168*H168,2)</f>
        <v>0</v>
      </c>
      <c r="BL168" s="19" t="s">
        <v>136</v>
      </c>
      <c r="BM168" s="231" t="s">
        <v>282</v>
      </c>
    </row>
    <row r="169" s="2" customFormat="1" ht="21.75" customHeight="1">
      <c r="A169" s="40"/>
      <c r="B169" s="41"/>
      <c r="C169" s="220" t="s">
        <v>267</v>
      </c>
      <c r="D169" s="220" t="s">
        <v>131</v>
      </c>
      <c r="E169" s="221" t="s">
        <v>515</v>
      </c>
      <c r="F169" s="222" t="s">
        <v>516</v>
      </c>
      <c r="G169" s="223" t="s">
        <v>235</v>
      </c>
      <c r="H169" s="224">
        <v>1.629</v>
      </c>
      <c r="I169" s="225"/>
      <c r="J169" s="226">
        <f>ROUND(I169*H169,2)</f>
        <v>0</v>
      </c>
      <c r="K169" s="222" t="s">
        <v>135</v>
      </c>
      <c r="L169" s="46"/>
      <c r="M169" s="227" t="s">
        <v>19</v>
      </c>
      <c r="N169" s="228" t="s">
        <v>40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136</v>
      </c>
      <c r="AT169" s="231" t="s">
        <v>131</v>
      </c>
      <c r="AU169" s="231" t="s">
        <v>79</v>
      </c>
      <c r="AY169" s="19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77</v>
      </c>
      <c r="BK169" s="232">
        <f>ROUND(I169*H169,2)</f>
        <v>0</v>
      </c>
      <c r="BL169" s="19" t="s">
        <v>136</v>
      </c>
      <c r="BM169" s="231" t="s">
        <v>287</v>
      </c>
    </row>
    <row r="170" s="12" customFormat="1" ht="22.8" customHeight="1">
      <c r="A170" s="12"/>
      <c r="B170" s="204"/>
      <c r="C170" s="205"/>
      <c r="D170" s="206" t="s">
        <v>68</v>
      </c>
      <c r="E170" s="218" t="s">
        <v>136</v>
      </c>
      <c r="F170" s="218" t="s">
        <v>517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SUM(P171:P173)</f>
        <v>0</v>
      </c>
      <c r="Q170" s="212"/>
      <c r="R170" s="213">
        <f>SUM(R171:R173)</f>
        <v>0</v>
      </c>
      <c r="S170" s="212"/>
      <c r="T170" s="214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77</v>
      </c>
      <c r="AT170" s="216" t="s">
        <v>68</v>
      </c>
      <c r="AU170" s="216" t="s">
        <v>77</v>
      </c>
      <c r="AY170" s="215" t="s">
        <v>129</v>
      </c>
      <c r="BK170" s="217">
        <f>SUM(BK171:BK173)</f>
        <v>0</v>
      </c>
    </row>
    <row r="171" s="2" customFormat="1" ht="21.75" customHeight="1">
      <c r="A171" s="40"/>
      <c r="B171" s="41"/>
      <c r="C171" s="220" t="s">
        <v>222</v>
      </c>
      <c r="D171" s="220" t="s">
        <v>131</v>
      </c>
      <c r="E171" s="221" t="s">
        <v>518</v>
      </c>
      <c r="F171" s="222" t="s">
        <v>519</v>
      </c>
      <c r="G171" s="223" t="s">
        <v>144</v>
      </c>
      <c r="H171" s="224">
        <v>1</v>
      </c>
      <c r="I171" s="225"/>
      <c r="J171" s="226">
        <f>ROUND(I171*H171,2)</f>
        <v>0</v>
      </c>
      <c r="K171" s="222" t="s">
        <v>19</v>
      </c>
      <c r="L171" s="46"/>
      <c r="M171" s="227" t="s">
        <v>19</v>
      </c>
      <c r="N171" s="228" t="s">
        <v>40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136</v>
      </c>
      <c r="AT171" s="231" t="s">
        <v>131</v>
      </c>
      <c r="AU171" s="231" t="s">
        <v>79</v>
      </c>
      <c r="AY171" s="19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77</v>
      </c>
      <c r="BK171" s="232">
        <f>ROUND(I171*H171,2)</f>
        <v>0</v>
      </c>
      <c r="BL171" s="19" t="s">
        <v>136</v>
      </c>
      <c r="BM171" s="231" t="s">
        <v>290</v>
      </c>
    </row>
    <row r="172" s="2" customFormat="1" ht="21.75" customHeight="1">
      <c r="A172" s="40"/>
      <c r="B172" s="41"/>
      <c r="C172" s="269" t="s">
        <v>276</v>
      </c>
      <c r="D172" s="269" t="s">
        <v>232</v>
      </c>
      <c r="E172" s="270" t="s">
        <v>520</v>
      </c>
      <c r="F172" s="271" t="s">
        <v>521</v>
      </c>
      <c r="G172" s="272" t="s">
        <v>144</v>
      </c>
      <c r="H172" s="273">
        <v>1</v>
      </c>
      <c r="I172" s="274"/>
      <c r="J172" s="275">
        <f>ROUND(I172*H172,2)</f>
        <v>0</v>
      </c>
      <c r="K172" s="271" t="s">
        <v>19</v>
      </c>
      <c r="L172" s="276"/>
      <c r="M172" s="277" t="s">
        <v>19</v>
      </c>
      <c r="N172" s="278" t="s">
        <v>40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148</v>
      </c>
      <c r="AT172" s="231" t="s">
        <v>232</v>
      </c>
      <c r="AU172" s="231" t="s">
        <v>79</v>
      </c>
      <c r="AY172" s="19" t="s">
        <v>129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77</v>
      </c>
      <c r="BK172" s="232">
        <f>ROUND(I172*H172,2)</f>
        <v>0</v>
      </c>
      <c r="BL172" s="19" t="s">
        <v>136</v>
      </c>
      <c r="BM172" s="231" t="s">
        <v>294</v>
      </c>
    </row>
    <row r="173" s="2" customFormat="1">
      <c r="A173" s="40"/>
      <c r="B173" s="41"/>
      <c r="C173" s="42"/>
      <c r="D173" s="233" t="s">
        <v>137</v>
      </c>
      <c r="E173" s="42"/>
      <c r="F173" s="234" t="s">
        <v>522</v>
      </c>
      <c r="G173" s="42"/>
      <c r="H173" s="42"/>
      <c r="I173" s="138"/>
      <c r="J173" s="42"/>
      <c r="K173" s="42"/>
      <c r="L173" s="46"/>
      <c r="M173" s="235"/>
      <c r="N173" s="23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137</v>
      </c>
      <c r="AU173" s="19" t="s">
        <v>79</v>
      </c>
    </row>
    <row r="174" s="12" customFormat="1" ht="22.8" customHeight="1">
      <c r="A174" s="12"/>
      <c r="B174" s="204"/>
      <c r="C174" s="205"/>
      <c r="D174" s="206" t="s">
        <v>68</v>
      </c>
      <c r="E174" s="218" t="s">
        <v>149</v>
      </c>
      <c r="F174" s="218" t="s">
        <v>323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SUM(P175:P186)</f>
        <v>0</v>
      </c>
      <c r="Q174" s="212"/>
      <c r="R174" s="213">
        <f>SUM(R175:R186)</f>
        <v>42.448</v>
      </c>
      <c r="S174" s="212"/>
      <c r="T174" s="214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77</v>
      </c>
      <c r="AT174" s="216" t="s">
        <v>68</v>
      </c>
      <c r="AU174" s="216" t="s">
        <v>77</v>
      </c>
      <c r="AY174" s="215" t="s">
        <v>129</v>
      </c>
      <c r="BK174" s="217">
        <f>SUM(BK175:BK186)</f>
        <v>0</v>
      </c>
    </row>
    <row r="175" s="2" customFormat="1" ht="21.75" customHeight="1">
      <c r="A175" s="40"/>
      <c r="B175" s="41"/>
      <c r="C175" s="220" t="s">
        <v>228</v>
      </c>
      <c r="D175" s="220" t="s">
        <v>131</v>
      </c>
      <c r="E175" s="221" t="s">
        <v>523</v>
      </c>
      <c r="F175" s="222" t="s">
        <v>524</v>
      </c>
      <c r="G175" s="223" t="s">
        <v>134</v>
      </c>
      <c r="H175" s="224">
        <v>84</v>
      </c>
      <c r="I175" s="225"/>
      <c r="J175" s="226">
        <f>ROUND(I175*H175,2)</f>
        <v>0</v>
      </c>
      <c r="K175" s="222" t="s">
        <v>135</v>
      </c>
      <c r="L175" s="46"/>
      <c r="M175" s="227" t="s">
        <v>19</v>
      </c>
      <c r="N175" s="228" t="s">
        <v>40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136</v>
      </c>
      <c r="AT175" s="231" t="s">
        <v>131</v>
      </c>
      <c r="AU175" s="231" t="s">
        <v>79</v>
      </c>
      <c r="AY175" s="19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77</v>
      </c>
      <c r="BK175" s="232">
        <f>ROUND(I175*H175,2)</f>
        <v>0</v>
      </c>
      <c r="BL175" s="19" t="s">
        <v>136</v>
      </c>
      <c r="BM175" s="231" t="s">
        <v>301</v>
      </c>
    </row>
    <row r="176" s="2" customFormat="1">
      <c r="A176" s="40"/>
      <c r="B176" s="41"/>
      <c r="C176" s="42"/>
      <c r="D176" s="233" t="s">
        <v>137</v>
      </c>
      <c r="E176" s="42"/>
      <c r="F176" s="234" t="s">
        <v>525</v>
      </c>
      <c r="G176" s="42"/>
      <c r="H176" s="42"/>
      <c r="I176" s="138"/>
      <c r="J176" s="42"/>
      <c r="K176" s="42"/>
      <c r="L176" s="46"/>
      <c r="M176" s="235"/>
      <c r="N176" s="23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137</v>
      </c>
      <c r="AU176" s="19" t="s">
        <v>79</v>
      </c>
    </row>
    <row r="177" s="13" customFormat="1">
      <c r="A177" s="13"/>
      <c r="B177" s="237"/>
      <c r="C177" s="238"/>
      <c r="D177" s="233" t="s">
        <v>170</v>
      </c>
      <c r="E177" s="239" t="s">
        <v>19</v>
      </c>
      <c r="F177" s="240" t="s">
        <v>526</v>
      </c>
      <c r="G177" s="238"/>
      <c r="H177" s="241">
        <v>84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170</v>
      </c>
      <c r="AU177" s="247" t="s">
        <v>79</v>
      </c>
      <c r="AV177" s="13" t="s">
        <v>79</v>
      </c>
      <c r="AW177" s="13" t="s">
        <v>31</v>
      </c>
      <c r="AX177" s="13" t="s">
        <v>69</v>
      </c>
      <c r="AY177" s="247" t="s">
        <v>129</v>
      </c>
    </row>
    <row r="178" s="14" customFormat="1">
      <c r="A178" s="14"/>
      <c r="B178" s="248"/>
      <c r="C178" s="249"/>
      <c r="D178" s="233" t="s">
        <v>170</v>
      </c>
      <c r="E178" s="250" t="s">
        <v>19</v>
      </c>
      <c r="F178" s="251" t="s">
        <v>172</v>
      </c>
      <c r="G178" s="249"/>
      <c r="H178" s="252">
        <v>84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170</v>
      </c>
      <c r="AU178" s="258" t="s">
        <v>79</v>
      </c>
      <c r="AV178" s="14" t="s">
        <v>136</v>
      </c>
      <c r="AW178" s="14" t="s">
        <v>31</v>
      </c>
      <c r="AX178" s="14" t="s">
        <v>77</v>
      </c>
      <c r="AY178" s="258" t="s">
        <v>129</v>
      </c>
    </row>
    <row r="179" s="2" customFormat="1" ht="16.5" customHeight="1">
      <c r="A179" s="40"/>
      <c r="B179" s="41"/>
      <c r="C179" s="220" t="s">
        <v>284</v>
      </c>
      <c r="D179" s="220" t="s">
        <v>131</v>
      </c>
      <c r="E179" s="221" t="s">
        <v>527</v>
      </c>
      <c r="F179" s="222" t="s">
        <v>528</v>
      </c>
      <c r="G179" s="223" t="s">
        <v>134</v>
      </c>
      <c r="H179" s="224">
        <v>70</v>
      </c>
      <c r="I179" s="225"/>
      <c r="J179" s="226">
        <f>ROUND(I179*H179,2)</f>
        <v>0</v>
      </c>
      <c r="K179" s="222" t="s">
        <v>135</v>
      </c>
      <c r="L179" s="46"/>
      <c r="M179" s="227" t="s">
        <v>19</v>
      </c>
      <c r="N179" s="228" t="s">
        <v>40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136</v>
      </c>
      <c r="AT179" s="231" t="s">
        <v>131</v>
      </c>
      <c r="AU179" s="231" t="s">
        <v>79</v>
      </c>
      <c r="AY179" s="19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77</v>
      </c>
      <c r="BK179" s="232">
        <f>ROUND(I179*H179,2)</f>
        <v>0</v>
      </c>
      <c r="BL179" s="19" t="s">
        <v>136</v>
      </c>
      <c r="BM179" s="231" t="s">
        <v>304</v>
      </c>
    </row>
    <row r="180" s="2" customFormat="1" ht="16.5" customHeight="1">
      <c r="A180" s="40"/>
      <c r="B180" s="41"/>
      <c r="C180" s="220" t="s">
        <v>236</v>
      </c>
      <c r="D180" s="220" t="s">
        <v>131</v>
      </c>
      <c r="E180" s="221" t="s">
        <v>529</v>
      </c>
      <c r="F180" s="222" t="s">
        <v>530</v>
      </c>
      <c r="G180" s="223" t="s">
        <v>134</v>
      </c>
      <c r="H180" s="224">
        <v>70</v>
      </c>
      <c r="I180" s="225"/>
      <c r="J180" s="226">
        <f>ROUND(I180*H180,2)</f>
        <v>0</v>
      </c>
      <c r="K180" s="222" t="s">
        <v>135</v>
      </c>
      <c r="L180" s="46"/>
      <c r="M180" s="227" t="s">
        <v>19</v>
      </c>
      <c r="N180" s="228" t="s">
        <v>40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136</v>
      </c>
      <c r="AT180" s="231" t="s">
        <v>131</v>
      </c>
      <c r="AU180" s="231" t="s">
        <v>79</v>
      </c>
      <c r="AY180" s="19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77</v>
      </c>
      <c r="BK180" s="232">
        <f>ROUND(I180*H180,2)</f>
        <v>0</v>
      </c>
      <c r="BL180" s="19" t="s">
        <v>136</v>
      </c>
      <c r="BM180" s="231" t="s">
        <v>308</v>
      </c>
    </row>
    <row r="181" s="13" customFormat="1">
      <c r="A181" s="13"/>
      <c r="B181" s="237"/>
      <c r="C181" s="238"/>
      <c r="D181" s="233" t="s">
        <v>170</v>
      </c>
      <c r="E181" s="239" t="s">
        <v>19</v>
      </c>
      <c r="F181" s="240" t="s">
        <v>531</v>
      </c>
      <c r="G181" s="238"/>
      <c r="H181" s="241">
        <v>70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170</v>
      </c>
      <c r="AU181" s="247" t="s">
        <v>79</v>
      </c>
      <c r="AV181" s="13" t="s">
        <v>79</v>
      </c>
      <c r="AW181" s="13" t="s">
        <v>31</v>
      </c>
      <c r="AX181" s="13" t="s">
        <v>69</v>
      </c>
      <c r="AY181" s="247" t="s">
        <v>129</v>
      </c>
    </row>
    <row r="182" s="14" customFormat="1">
      <c r="A182" s="14"/>
      <c r="B182" s="248"/>
      <c r="C182" s="249"/>
      <c r="D182" s="233" t="s">
        <v>170</v>
      </c>
      <c r="E182" s="250" t="s">
        <v>19</v>
      </c>
      <c r="F182" s="251" t="s">
        <v>172</v>
      </c>
      <c r="G182" s="249"/>
      <c r="H182" s="252">
        <v>70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170</v>
      </c>
      <c r="AU182" s="258" t="s">
        <v>79</v>
      </c>
      <c r="AV182" s="14" t="s">
        <v>136</v>
      </c>
      <c r="AW182" s="14" t="s">
        <v>31</v>
      </c>
      <c r="AX182" s="14" t="s">
        <v>77</v>
      </c>
      <c r="AY182" s="258" t="s">
        <v>129</v>
      </c>
    </row>
    <row r="183" s="2" customFormat="1" ht="21.75" customHeight="1">
      <c r="A183" s="40"/>
      <c r="B183" s="41"/>
      <c r="C183" s="220" t="s">
        <v>291</v>
      </c>
      <c r="D183" s="220" t="s">
        <v>131</v>
      </c>
      <c r="E183" s="221" t="s">
        <v>532</v>
      </c>
      <c r="F183" s="222" t="s">
        <v>533</v>
      </c>
      <c r="G183" s="223" t="s">
        <v>134</v>
      </c>
      <c r="H183" s="224">
        <v>84</v>
      </c>
      <c r="I183" s="225"/>
      <c r="J183" s="226">
        <f>ROUND(I183*H183,2)</f>
        <v>0</v>
      </c>
      <c r="K183" s="222" t="s">
        <v>135</v>
      </c>
      <c r="L183" s="46"/>
      <c r="M183" s="227" t="s">
        <v>19</v>
      </c>
      <c r="N183" s="228" t="s">
        <v>40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136</v>
      </c>
      <c r="AT183" s="231" t="s">
        <v>131</v>
      </c>
      <c r="AU183" s="231" t="s">
        <v>79</v>
      </c>
      <c r="AY183" s="19" t="s">
        <v>129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77</v>
      </c>
      <c r="BK183" s="232">
        <f>ROUND(I183*H183,2)</f>
        <v>0</v>
      </c>
      <c r="BL183" s="19" t="s">
        <v>136</v>
      </c>
      <c r="BM183" s="231" t="s">
        <v>312</v>
      </c>
    </row>
    <row r="184" s="2" customFormat="1" ht="16.5" customHeight="1">
      <c r="A184" s="40"/>
      <c r="B184" s="41"/>
      <c r="C184" s="269" t="s">
        <v>242</v>
      </c>
      <c r="D184" s="269" t="s">
        <v>232</v>
      </c>
      <c r="E184" s="270" t="s">
        <v>534</v>
      </c>
      <c r="F184" s="271" t="s">
        <v>535</v>
      </c>
      <c r="G184" s="272" t="s">
        <v>144</v>
      </c>
      <c r="H184" s="273">
        <v>28</v>
      </c>
      <c r="I184" s="274"/>
      <c r="J184" s="275">
        <f>ROUND(I184*H184,2)</f>
        <v>0</v>
      </c>
      <c r="K184" s="271" t="s">
        <v>135</v>
      </c>
      <c r="L184" s="276"/>
      <c r="M184" s="277" t="s">
        <v>19</v>
      </c>
      <c r="N184" s="278" t="s">
        <v>40</v>
      </c>
      <c r="O184" s="86"/>
      <c r="P184" s="229">
        <f>O184*H184</f>
        <v>0</v>
      </c>
      <c r="Q184" s="229">
        <v>1.516</v>
      </c>
      <c r="R184" s="229">
        <f>Q184*H184</f>
        <v>42.448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148</v>
      </c>
      <c r="AT184" s="231" t="s">
        <v>232</v>
      </c>
      <c r="AU184" s="231" t="s">
        <v>79</v>
      </c>
      <c r="AY184" s="19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9" t="s">
        <v>77</v>
      </c>
      <c r="BK184" s="232">
        <f>ROUND(I184*H184,2)</f>
        <v>0</v>
      </c>
      <c r="BL184" s="19" t="s">
        <v>136</v>
      </c>
      <c r="BM184" s="231" t="s">
        <v>317</v>
      </c>
    </row>
    <row r="185" s="13" customFormat="1">
      <c r="A185" s="13"/>
      <c r="B185" s="237"/>
      <c r="C185" s="238"/>
      <c r="D185" s="233" t="s">
        <v>170</v>
      </c>
      <c r="E185" s="239" t="s">
        <v>19</v>
      </c>
      <c r="F185" s="240" t="s">
        <v>222</v>
      </c>
      <c r="G185" s="238"/>
      <c r="H185" s="241">
        <v>28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170</v>
      </c>
      <c r="AU185" s="247" t="s">
        <v>79</v>
      </c>
      <c r="AV185" s="13" t="s">
        <v>79</v>
      </c>
      <c r="AW185" s="13" t="s">
        <v>31</v>
      </c>
      <c r="AX185" s="13" t="s">
        <v>69</v>
      </c>
      <c r="AY185" s="247" t="s">
        <v>129</v>
      </c>
    </row>
    <row r="186" s="14" customFormat="1">
      <c r="A186" s="14"/>
      <c r="B186" s="248"/>
      <c r="C186" s="249"/>
      <c r="D186" s="233" t="s">
        <v>170</v>
      </c>
      <c r="E186" s="250" t="s">
        <v>19</v>
      </c>
      <c r="F186" s="251" t="s">
        <v>172</v>
      </c>
      <c r="G186" s="249"/>
      <c r="H186" s="252">
        <v>28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8" t="s">
        <v>170</v>
      </c>
      <c r="AU186" s="258" t="s">
        <v>79</v>
      </c>
      <c r="AV186" s="14" t="s">
        <v>136</v>
      </c>
      <c r="AW186" s="14" t="s">
        <v>31</v>
      </c>
      <c r="AX186" s="14" t="s">
        <v>77</v>
      </c>
      <c r="AY186" s="258" t="s">
        <v>129</v>
      </c>
    </row>
    <row r="187" s="12" customFormat="1" ht="22.8" customHeight="1">
      <c r="A187" s="12"/>
      <c r="B187" s="204"/>
      <c r="C187" s="205"/>
      <c r="D187" s="206" t="s">
        <v>68</v>
      </c>
      <c r="E187" s="218" t="s">
        <v>164</v>
      </c>
      <c r="F187" s="218" t="s">
        <v>346</v>
      </c>
      <c r="G187" s="205"/>
      <c r="H187" s="205"/>
      <c r="I187" s="208"/>
      <c r="J187" s="219">
        <f>BK187</f>
        <v>0</v>
      </c>
      <c r="K187" s="205"/>
      <c r="L187" s="210"/>
      <c r="M187" s="211"/>
      <c r="N187" s="212"/>
      <c r="O187" s="212"/>
      <c r="P187" s="213">
        <f>SUM(P188:P197)</f>
        <v>0</v>
      </c>
      <c r="Q187" s="212"/>
      <c r="R187" s="213">
        <f>SUM(R188:R197)</f>
        <v>0</v>
      </c>
      <c r="S187" s="212"/>
      <c r="T187" s="214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5" t="s">
        <v>77</v>
      </c>
      <c r="AT187" s="216" t="s">
        <v>68</v>
      </c>
      <c r="AU187" s="216" t="s">
        <v>77</v>
      </c>
      <c r="AY187" s="215" t="s">
        <v>129</v>
      </c>
      <c r="BK187" s="217">
        <f>SUM(BK188:BK197)</f>
        <v>0</v>
      </c>
    </row>
    <row r="188" s="2" customFormat="1" ht="21.75" customHeight="1">
      <c r="A188" s="40"/>
      <c r="B188" s="41"/>
      <c r="C188" s="220" t="s">
        <v>298</v>
      </c>
      <c r="D188" s="220" t="s">
        <v>131</v>
      </c>
      <c r="E188" s="221" t="s">
        <v>536</v>
      </c>
      <c r="F188" s="222" t="s">
        <v>537</v>
      </c>
      <c r="G188" s="223" t="s">
        <v>134</v>
      </c>
      <c r="H188" s="224">
        <v>77.840000000000003</v>
      </c>
      <c r="I188" s="225"/>
      <c r="J188" s="226">
        <f>ROUND(I188*H188,2)</f>
        <v>0</v>
      </c>
      <c r="K188" s="222" t="s">
        <v>135</v>
      </c>
      <c r="L188" s="46"/>
      <c r="M188" s="227" t="s">
        <v>19</v>
      </c>
      <c r="N188" s="228" t="s">
        <v>40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136</v>
      </c>
      <c r="AT188" s="231" t="s">
        <v>131</v>
      </c>
      <c r="AU188" s="231" t="s">
        <v>79</v>
      </c>
      <c r="AY188" s="19" t="s">
        <v>129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77</v>
      </c>
      <c r="BK188" s="232">
        <f>ROUND(I188*H188,2)</f>
        <v>0</v>
      </c>
      <c r="BL188" s="19" t="s">
        <v>136</v>
      </c>
      <c r="BM188" s="231" t="s">
        <v>322</v>
      </c>
    </row>
    <row r="189" s="13" customFormat="1">
      <c r="A189" s="13"/>
      <c r="B189" s="237"/>
      <c r="C189" s="238"/>
      <c r="D189" s="233" t="s">
        <v>170</v>
      </c>
      <c r="E189" s="239" t="s">
        <v>19</v>
      </c>
      <c r="F189" s="240" t="s">
        <v>538</v>
      </c>
      <c r="G189" s="238"/>
      <c r="H189" s="241">
        <v>35.420000000000002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170</v>
      </c>
      <c r="AU189" s="247" t="s">
        <v>79</v>
      </c>
      <c r="AV189" s="13" t="s">
        <v>79</v>
      </c>
      <c r="AW189" s="13" t="s">
        <v>31</v>
      </c>
      <c r="AX189" s="13" t="s">
        <v>69</v>
      </c>
      <c r="AY189" s="247" t="s">
        <v>129</v>
      </c>
    </row>
    <row r="190" s="13" customFormat="1">
      <c r="A190" s="13"/>
      <c r="B190" s="237"/>
      <c r="C190" s="238"/>
      <c r="D190" s="233" t="s">
        <v>170</v>
      </c>
      <c r="E190" s="239" t="s">
        <v>19</v>
      </c>
      <c r="F190" s="240" t="s">
        <v>539</v>
      </c>
      <c r="G190" s="238"/>
      <c r="H190" s="241">
        <v>3.5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170</v>
      </c>
      <c r="AU190" s="247" t="s">
        <v>79</v>
      </c>
      <c r="AV190" s="13" t="s">
        <v>79</v>
      </c>
      <c r="AW190" s="13" t="s">
        <v>31</v>
      </c>
      <c r="AX190" s="13" t="s">
        <v>69</v>
      </c>
      <c r="AY190" s="247" t="s">
        <v>129</v>
      </c>
    </row>
    <row r="191" s="16" customFormat="1">
      <c r="A191" s="16"/>
      <c r="B191" s="284"/>
      <c r="C191" s="285"/>
      <c r="D191" s="233" t="s">
        <v>170</v>
      </c>
      <c r="E191" s="286" t="s">
        <v>19</v>
      </c>
      <c r="F191" s="287" t="s">
        <v>503</v>
      </c>
      <c r="G191" s="285"/>
      <c r="H191" s="288">
        <v>38.920000000000002</v>
      </c>
      <c r="I191" s="289"/>
      <c r="J191" s="285"/>
      <c r="K191" s="285"/>
      <c r="L191" s="290"/>
      <c r="M191" s="291"/>
      <c r="N191" s="292"/>
      <c r="O191" s="292"/>
      <c r="P191" s="292"/>
      <c r="Q191" s="292"/>
      <c r="R191" s="292"/>
      <c r="S191" s="292"/>
      <c r="T191" s="293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94" t="s">
        <v>170</v>
      </c>
      <c r="AU191" s="294" t="s">
        <v>79</v>
      </c>
      <c r="AV191" s="16" t="s">
        <v>141</v>
      </c>
      <c r="AW191" s="16" t="s">
        <v>31</v>
      </c>
      <c r="AX191" s="16" t="s">
        <v>69</v>
      </c>
      <c r="AY191" s="294" t="s">
        <v>129</v>
      </c>
    </row>
    <row r="192" s="13" customFormat="1">
      <c r="A192" s="13"/>
      <c r="B192" s="237"/>
      <c r="C192" s="238"/>
      <c r="D192" s="233" t="s">
        <v>170</v>
      </c>
      <c r="E192" s="239" t="s">
        <v>19</v>
      </c>
      <c r="F192" s="240" t="s">
        <v>540</v>
      </c>
      <c r="G192" s="238"/>
      <c r="H192" s="241">
        <v>38.920000000000002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170</v>
      </c>
      <c r="AU192" s="247" t="s">
        <v>79</v>
      </c>
      <c r="AV192" s="13" t="s">
        <v>79</v>
      </c>
      <c r="AW192" s="13" t="s">
        <v>31</v>
      </c>
      <c r="AX192" s="13" t="s">
        <v>69</v>
      </c>
      <c r="AY192" s="247" t="s">
        <v>129</v>
      </c>
    </row>
    <row r="193" s="14" customFormat="1">
      <c r="A193" s="14"/>
      <c r="B193" s="248"/>
      <c r="C193" s="249"/>
      <c r="D193" s="233" t="s">
        <v>170</v>
      </c>
      <c r="E193" s="250" t="s">
        <v>19</v>
      </c>
      <c r="F193" s="251" t="s">
        <v>172</v>
      </c>
      <c r="G193" s="249"/>
      <c r="H193" s="252">
        <v>77.840000000000003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8" t="s">
        <v>170</v>
      </c>
      <c r="AU193" s="258" t="s">
        <v>79</v>
      </c>
      <c r="AV193" s="14" t="s">
        <v>136</v>
      </c>
      <c r="AW193" s="14" t="s">
        <v>31</v>
      </c>
      <c r="AX193" s="14" t="s">
        <v>77</v>
      </c>
      <c r="AY193" s="258" t="s">
        <v>129</v>
      </c>
    </row>
    <row r="194" s="2" customFormat="1" ht="21.75" customHeight="1">
      <c r="A194" s="40"/>
      <c r="B194" s="41"/>
      <c r="C194" s="220" t="s">
        <v>256</v>
      </c>
      <c r="D194" s="220" t="s">
        <v>131</v>
      </c>
      <c r="E194" s="221" t="s">
        <v>541</v>
      </c>
      <c r="F194" s="222" t="s">
        <v>542</v>
      </c>
      <c r="G194" s="223" t="s">
        <v>134</v>
      </c>
      <c r="H194" s="224">
        <v>6227.1999999999998</v>
      </c>
      <c r="I194" s="225"/>
      <c r="J194" s="226">
        <f>ROUND(I194*H194,2)</f>
        <v>0</v>
      </c>
      <c r="K194" s="222" t="s">
        <v>135</v>
      </c>
      <c r="L194" s="46"/>
      <c r="M194" s="227" t="s">
        <v>19</v>
      </c>
      <c r="N194" s="228" t="s">
        <v>40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136</v>
      </c>
      <c r="AT194" s="231" t="s">
        <v>131</v>
      </c>
      <c r="AU194" s="231" t="s">
        <v>79</v>
      </c>
      <c r="AY194" s="19" t="s">
        <v>129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77</v>
      </c>
      <c r="BK194" s="232">
        <f>ROUND(I194*H194,2)</f>
        <v>0</v>
      </c>
      <c r="BL194" s="19" t="s">
        <v>136</v>
      </c>
      <c r="BM194" s="231" t="s">
        <v>327</v>
      </c>
    </row>
    <row r="195" s="13" customFormat="1">
      <c r="A195" s="13"/>
      <c r="B195" s="237"/>
      <c r="C195" s="238"/>
      <c r="D195" s="233" t="s">
        <v>170</v>
      </c>
      <c r="E195" s="239" t="s">
        <v>19</v>
      </c>
      <c r="F195" s="240" t="s">
        <v>543</v>
      </c>
      <c r="G195" s="238"/>
      <c r="H195" s="241">
        <v>6227.1999999999998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170</v>
      </c>
      <c r="AU195" s="247" t="s">
        <v>79</v>
      </c>
      <c r="AV195" s="13" t="s">
        <v>79</v>
      </c>
      <c r="AW195" s="13" t="s">
        <v>31</v>
      </c>
      <c r="AX195" s="13" t="s">
        <v>69</v>
      </c>
      <c r="AY195" s="247" t="s">
        <v>129</v>
      </c>
    </row>
    <row r="196" s="14" customFormat="1">
      <c r="A196" s="14"/>
      <c r="B196" s="248"/>
      <c r="C196" s="249"/>
      <c r="D196" s="233" t="s">
        <v>170</v>
      </c>
      <c r="E196" s="250" t="s">
        <v>19</v>
      </c>
      <c r="F196" s="251" t="s">
        <v>172</v>
      </c>
      <c r="G196" s="249"/>
      <c r="H196" s="252">
        <v>6227.1999999999998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8" t="s">
        <v>170</v>
      </c>
      <c r="AU196" s="258" t="s">
        <v>79</v>
      </c>
      <c r="AV196" s="14" t="s">
        <v>136</v>
      </c>
      <c r="AW196" s="14" t="s">
        <v>31</v>
      </c>
      <c r="AX196" s="14" t="s">
        <v>77</v>
      </c>
      <c r="AY196" s="258" t="s">
        <v>129</v>
      </c>
    </row>
    <row r="197" s="2" customFormat="1" ht="21.75" customHeight="1">
      <c r="A197" s="40"/>
      <c r="B197" s="41"/>
      <c r="C197" s="220" t="s">
        <v>305</v>
      </c>
      <c r="D197" s="220" t="s">
        <v>131</v>
      </c>
      <c r="E197" s="221" t="s">
        <v>544</v>
      </c>
      <c r="F197" s="222" t="s">
        <v>545</v>
      </c>
      <c r="G197" s="223" t="s">
        <v>134</v>
      </c>
      <c r="H197" s="224">
        <v>77.840000000000003</v>
      </c>
      <c r="I197" s="225"/>
      <c r="J197" s="226">
        <f>ROUND(I197*H197,2)</f>
        <v>0</v>
      </c>
      <c r="K197" s="222" t="s">
        <v>135</v>
      </c>
      <c r="L197" s="46"/>
      <c r="M197" s="227" t="s">
        <v>19</v>
      </c>
      <c r="N197" s="228" t="s">
        <v>40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136</v>
      </c>
      <c r="AT197" s="231" t="s">
        <v>131</v>
      </c>
      <c r="AU197" s="231" t="s">
        <v>79</v>
      </c>
      <c r="AY197" s="19" t="s">
        <v>129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77</v>
      </c>
      <c r="BK197" s="232">
        <f>ROUND(I197*H197,2)</f>
        <v>0</v>
      </c>
      <c r="BL197" s="19" t="s">
        <v>136</v>
      </c>
      <c r="BM197" s="231" t="s">
        <v>330</v>
      </c>
    </row>
    <row r="198" s="12" customFormat="1" ht="22.8" customHeight="1">
      <c r="A198" s="12"/>
      <c r="B198" s="204"/>
      <c r="C198" s="205"/>
      <c r="D198" s="206" t="s">
        <v>68</v>
      </c>
      <c r="E198" s="218" t="s">
        <v>410</v>
      </c>
      <c r="F198" s="218" t="s">
        <v>411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SUM(P199:P205)</f>
        <v>0</v>
      </c>
      <c r="Q198" s="212"/>
      <c r="R198" s="213">
        <f>SUM(R199:R205)</f>
        <v>0</v>
      </c>
      <c r="S198" s="212"/>
      <c r="T198" s="214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5" t="s">
        <v>77</v>
      </c>
      <c r="AT198" s="216" t="s">
        <v>68</v>
      </c>
      <c r="AU198" s="216" t="s">
        <v>77</v>
      </c>
      <c r="AY198" s="215" t="s">
        <v>129</v>
      </c>
      <c r="BK198" s="217">
        <f>SUM(BK199:BK205)</f>
        <v>0</v>
      </c>
    </row>
    <row r="199" s="2" customFormat="1" ht="21.75" customHeight="1">
      <c r="A199" s="40"/>
      <c r="B199" s="41"/>
      <c r="C199" s="220" t="s">
        <v>262</v>
      </c>
      <c r="D199" s="220" t="s">
        <v>131</v>
      </c>
      <c r="E199" s="221" t="s">
        <v>546</v>
      </c>
      <c r="F199" s="222" t="s">
        <v>547</v>
      </c>
      <c r="G199" s="223" t="s">
        <v>235</v>
      </c>
      <c r="H199" s="224">
        <v>84.420000000000002</v>
      </c>
      <c r="I199" s="225"/>
      <c r="J199" s="226">
        <f>ROUND(I199*H199,2)</f>
        <v>0</v>
      </c>
      <c r="K199" s="222" t="s">
        <v>135</v>
      </c>
      <c r="L199" s="46"/>
      <c r="M199" s="227" t="s">
        <v>19</v>
      </c>
      <c r="N199" s="228" t="s">
        <v>40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136</v>
      </c>
      <c r="AT199" s="231" t="s">
        <v>131</v>
      </c>
      <c r="AU199" s="231" t="s">
        <v>79</v>
      </c>
      <c r="AY199" s="19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77</v>
      </c>
      <c r="BK199" s="232">
        <f>ROUND(I199*H199,2)</f>
        <v>0</v>
      </c>
      <c r="BL199" s="19" t="s">
        <v>136</v>
      </c>
      <c r="BM199" s="231" t="s">
        <v>336</v>
      </c>
    </row>
    <row r="200" s="2" customFormat="1" ht="21.75" customHeight="1">
      <c r="A200" s="40"/>
      <c r="B200" s="41"/>
      <c r="C200" s="220" t="s">
        <v>314</v>
      </c>
      <c r="D200" s="220" t="s">
        <v>131</v>
      </c>
      <c r="E200" s="221" t="s">
        <v>548</v>
      </c>
      <c r="F200" s="222" t="s">
        <v>549</v>
      </c>
      <c r="G200" s="223" t="s">
        <v>235</v>
      </c>
      <c r="H200" s="224">
        <v>2448.1799999999998</v>
      </c>
      <c r="I200" s="225"/>
      <c r="J200" s="226">
        <f>ROUND(I200*H200,2)</f>
        <v>0</v>
      </c>
      <c r="K200" s="222" t="s">
        <v>135</v>
      </c>
      <c r="L200" s="46"/>
      <c r="M200" s="227" t="s">
        <v>19</v>
      </c>
      <c r="N200" s="228" t="s">
        <v>40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136</v>
      </c>
      <c r="AT200" s="231" t="s">
        <v>131</v>
      </c>
      <c r="AU200" s="231" t="s">
        <v>79</v>
      </c>
      <c r="AY200" s="19" t="s">
        <v>129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9" t="s">
        <v>77</v>
      </c>
      <c r="BK200" s="232">
        <f>ROUND(I200*H200,2)</f>
        <v>0</v>
      </c>
      <c r="BL200" s="19" t="s">
        <v>136</v>
      </c>
      <c r="BM200" s="231" t="s">
        <v>340</v>
      </c>
    </row>
    <row r="201" s="13" customFormat="1">
      <c r="A201" s="13"/>
      <c r="B201" s="237"/>
      <c r="C201" s="238"/>
      <c r="D201" s="233" t="s">
        <v>170</v>
      </c>
      <c r="E201" s="239" t="s">
        <v>19</v>
      </c>
      <c r="F201" s="240" t="s">
        <v>550</v>
      </c>
      <c r="G201" s="238"/>
      <c r="H201" s="241">
        <v>2448.1799999999998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170</v>
      </c>
      <c r="AU201" s="247" t="s">
        <v>79</v>
      </c>
      <c r="AV201" s="13" t="s">
        <v>79</v>
      </c>
      <c r="AW201" s="13" t="s">
        <v>31</v>
      </c>
      <c r="AX201" s="13" t="s">
        <v>69</v>
      </c>
      <c r="AY201" s="247" t="s">
        <v>129</v>
      </c>
    </row>
    <row r="202" s="14" customFormat="1">
      <c r="A202" s="14"/>
      <c r="B202" s="248"/>
      <c r="C202" s="249"/>
      <c r="D202" s="233" t="s">
        <v>170</v>
      </c>
      <c r="E202" s="250" t="s">
        <v>19</v>
      </c>
      <c r="F202" s="251" t="s">
        <v>172</v>
      </c>
      <c r="G202" s="249"/>
      <c r="H202" s="252">
        <v>2448.1799999999998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8" t="s">
        <v>170</v>
      </c>
      <c r="AU202" s="258" t="s">
        <v>79</v>
      </c>
      <c r="AV202" s="14" t="s">
        <v>136</v>
      </c>
      <c r="AW202" s="14" t="s">
        <v>31</v>
      </c>
      <c r="AX202" s="14" t="s">
        <v>77</v>
      </c>
      <c r="AY202" s="258" t="s">
        <v>129</v>
      </c>
    </row>
    <row r="203" s="2" customFormat="1" ht="21.75" customHeight="1">
      <c r="A203" s="40"/>
      <c r="B203" s="41"/>
      <c r="C203" s="220" t="s">
        <v>266</v>
      </c>
      <c r="D203" s="220" t="s">
        <v>131</v>
      </c>
      <c r="E203" s="221" t="s">
        <v>551</v>
      </c>
      <c r="F203" s="222" t="s">
        <v>247</v>
      </c>
      <c r="G203" s="223" t="s">
        <v>235</v>
      </c>
      <c r="H203" s="224">
        <v>52.920000000000002</v>
      </c>
      <c r="I203" s="225"/>
      <c r="J203" s="226">
        <f>ROUND(I203*H203,2)</f>
        <v>0</v>
      </c>
      <c r="K203" s="222" t="s">
        <v>135</v>
      </c>
      <c r="L203" s="46"/>
      <c r="M203" s="227" t="s">
        <v>19</v>
      </c>
      <c r="N203" s="228" t="s">
        <v>40</v>
      </c>
      <c r="O203" s="8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136</v>
      </c>
      <c r="AT203" s="231" t="s">
        <v>131</v>
      </c>
      <c r="AU203" s="231" t="s">
        <v>79</v>
      </c>
      <c r="AY203" s="19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77</v>
      </c>
      <c r="BK203" s="232">
        <f>ROUND(I203*H203,2)</f>
        <v>0</v>
      </c>
      <c r="BL203" s="19" t="s">
        <v>136</v>
      </c>
      <c r="BM203" s="231" t="s">
        <v>552</v>
      </c>
    </row>
    <row r="204" s="13" customFormat="1">
      <c r="A204" s="13"/>
      <c r="B204" s="237"/>
      <c r="C204" s="238"/>
      <c r="D204" s="233" t="s">
        <v>170</v>
      </c>
      <c r="E204" s="239" t="s">
        <v>19</v>
      </c>
      <c r="F204" s="240" t="s">
        <v>553</v>
      </c>
      <c r="G204" s="238"/>
      <c r="H204" s="241">
        <v>52.920000000000002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170</v>
      </c>
      <c r="AU204" s="247" t="s">
        <v>79</v>
      </c>
      <c r="AV204" s="13" t="s">
        <v>79</v>
      </c>
      <c r="AW204" s="13" t="s">
        <v>31</v>
      </c>
      <c r="AX204" s="13" t="s">
        <v>69</v>
      </c>
      <c r="AY204" s="247" t="s">
        <v>129</v>
      </c>
    </row>
    <row r="205" s="14" customFormat="1">
      <c r="A205" s="14"/>
      <c r="B205" s="248"/>
      <c r="C205" s="249"/>
      <c r="D205" s="233" t="s">
        <v>170</v>
      </c>
      <c r="E205" s="250" t="s">
        <v>19</v>
      </c>
      <c r="F205" s="251" t="s">
        <v>172</v>
      </c>
      <c r="G205" s="249"/>
      <c r="H205" s="252">
        <v>52.920000000000002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8" t="s">
        <v>170</v>
      </c>
      <c r="AU205" s="258" t="s">
        <v>79</v>
      </c>
      <c r="AV205" s="14" t="s">
        <v>136</v>
      </c>
      <c r="AW205" s="14" t="s">
        <v>31</v>
      </c>
      <c r="AX205" s="14" t="s">
        <v>77</v>
      </c>
      <c r="AY205" s="258" t="s">
        <v>129</v>
      </c>
    </row>
    <row r="206" s="12" customFormat="1" ht="22.8" customHeight="1">
      <c r="A206" s="12"/>
      <c r="B206" s="204"/>
      <c r="C206" s="205"/>
      <c r="D206" s="206" t="s">
        <v>68</v>
      </c>
      <c r="E206" s="218" t="s">
        <v>417</v>
      </c>
      <c r="F206" s="218" t="s">
        <v>418</v>
      </c>
      <c r="G206" s="205"/>
      <c r="H206" s="205"/>
      <c r="I206" s="208"/>
      <c r="J206" s="219">
        <f>BK206</f>
        <v>0</v>
      </c>
      <c r="K206" s="205"/>
      <c r="L206" s="210"/>
      <c r="M206" s="211"/>
      <c r="N206" s="212"/>
      <c r="O206" s="212"/>
      <c r="P206" s="213">
        <f>P207</f>
        <v>0</v>
      </c>
      <c r="Q206" s="212"/>
      <c r="R206" s="213">
        <f>R207</f>
        <v>0</v>
      </c>
      <c r="S206" s="212"/>
      <c r="T206" s="214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5" t="s">
        <v>77</v>
      </c>
      <c r="AT206" s="216" t="s">
        <v>68</v>
      </c>
      <c r="AU206" s="216" t="s">
        <v>77</v>
      </c>
      <c r="AY206" s="215" t="s">
        <v>129</v>
      </c>
      <c r="BK206" s="217">
        <f>BK207</f>
        <v>0</v>
      </c>
    </row>
    <row r="207" s="2" customFormat="1" ht="21.75" customHeight="1">
      <c r="A207" s="40"/>
      <c r="B207" s="41"/>
      <c r="C207" s="220" t="s">
        <v>324</v>
      </c>
      <c r="D207" s="220" t="s">
        <v>131</v>
      </c>
      <c r="E207" s="221" t="s">
        <v>554</v>
      </c>
      <c r="F207" s="222" t="s">
        <v>555</v>
      </c>
      <c r="G207" s="223" t="s">
        <v>235</v>
      </c>
      <c r="H207" s="224">
        <v>53.518999999999998</v>
      </c>
      <c r="I207" s="225"/>
      <c r="J207" s="226">
        <f>ROUND(I207*H207,2)</f>
        <v>0</v>
      </c>
      <c r="K207" s="222" t="s">
        <v>135</v>
      </c>
      <c r="L207" s="46"/>
      <c r="M207" s="227" t="s">
        <v>19</v>
      </c>
      <c r="N207" s="228" t="s">
        <v>40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136</v>
      </c>
      <c r="AT207" s="231" t="s">
        <v>131</v>
      </c>
      <c r="AU207" s="231" t="s">
        <v>79</v>
      </c>
      <c r="AY207" s="19" t="s">
        <v>129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9" t="s">
        <v>77</v>
      </c>
      <c r="BK207" s="232">
        <f>ROUND(I207*H207,2)</f>
        <v>0</v>
      </c>
      <c r="BL207" s="19" t="s">
        <v>136</v>
      </c>
      <c r="BM207" s="231" t="s">
        <v>344</v>
      </c>
    </row>
    <row r="208" s="12" customFormat="1" ht="25.92" customHeight="1">
      <c r="A208" s="12"/>
      <c r="B208" s="204"/>
      <c r="C208" s="205"/>
      <c r="D208" s="206" t="s">
        <v>68</v>
      </c>
      <c r="E208" s="207" t="s">
        <v>426</v>
      </c>
      <c r="F208" s="207" t="s">
        <v>427</v>
      </c>
      <c r="G208" s="205"/>
      <c r="H208" s="205"/>
      <c r="I208" s="208"/>
      <c r="J208" s="209">
        <f>BK208</f>
        <v>0</v>
      </c>
      <c r="K208" s="205"/>
      <c r="L208" s="210"/>
      <c r="M208" s="211"/>
      <c r="N208" s="212"/>
      <c r="O208" s="212"/>
      <c r="P208" s="213">
        <f>P209</f>
        <v>0</v>
      </c>
      <c r="Q208" s="212"/>
      <c r="R208" s="213">
        <f>R209</f>
        <v>0.14700000000000002</v>
      </c>
      <c r="S208" s="212"/>
      <c r="T208" s="214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79</v>
      </c>
      <c r="AT208" s="216" t="s">
        <v>68</v>
      </c>
      <c r="AU208" s="216" t="s">
        <v>69</v>
      </c>
      <c r="AY208" s="215" t="s">
        <v>129</v>
      </c>
      <c r="BK208" s="217">
        <f>BK209</f>
        <v>0</v>
      </c>
    </row>
    <row r="209" s="12" customFormat="1" ht="22.8" customHeight="1">
      <c r="A209" s="12"/>
      <c r="B209" s="204"/>
      <c r="C209" s="205"/>
      <c r="D209" s="206" t="s">
        <v>68</v>
      </c>
      <c r="E209" s="218" t="s">
        <v>556</v>
      </c>
      <c r="F209" s="218" t="s">
        <v>557</v>
      </c>
      <c r="G209" s="205"/>
      <c r="H209" s="205"/>
      <c r="I209" s="208"/>
      <c r="J209" s="219">
        <f>BK209</f>
        <v>0</v>
      </c>
      <c r="K209" s="205"/>
      <c r="L209" s="210"/>
      <c r="M209" s="211"/>
      <c r="N209" s="212"/>
      <c r="O209" s="212"/>
      <c r="P209" s="213">
        <f>SUM(P210:P225)</f>
        <v>0</v>
      </c>
      <c r="Q209" s="212"/>
      <c r="R209" s="213">
        <f>SUM(R210:R225)</f>
        <v>0.14700000000000002</v>
      </c>
      <c r="S209" s="212"/>
      <c r="T209" s="214">
        <f>SUM(T210:T225)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5" t="s">
        <v>79</v>
      </c>
      <c r="AT209" s="216" t="s">
        <v>68</v>
      </c>
      <c r="AU209" s="216" t="s">
        <v>77</v>
      </c>
      <c r="AY209" s="215" t="s">
        <v>129</v>
      </c>
      <c r="BK209" s="217">
        <f>SUM(BK210:BK225)</f>
        <v>0</v>
      </c>
    </row>
    <row r="210" s="2" customFormat="1" ht="16.5" customHeight="1">
      <c r="A210" s="40"/>
      <c r="B210" s="41"/>
      <c r="C210" s="220" t="s">
        <v>271</v>
      </c>
      <c r="D210" s="220" t="s">
        <v>131</v>
      </c>
      <c r="E210" s="221" t="s">
        <v>558</v>
      </c>
      <c r="F210" s="222" t="s">
        <v>559</v>
      </c>
      <c r="G210" s="223" t="s">
        <v>134</v>
      </c>
      <c r="H210" s="224">
        <v>44.816000000000002</v>
      </c>
      <c r="I210" s="225"/>
      <c r="J210" s="226">
        <f>ROUND(I210*H210,2)</f>
        <v>0</v>
      </c>
      <c r="K210" s="222" t="s">
        <v>135</v>
      </c>
      <c r="L210" s="46"/>
      <c r="M210" s="227" t="s">
        <v>19</v>
      </c>
      <c r="N210" s="228" t="s">
        <v>40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162</v>
      </c>
      <c r="AT210" s="231" t="s">
        <v>131</v>
      </c>
      <c r="AU210" s="231" t="s">
        <v>79</v>
      </c>
      <c r="AY210" s="19" t="s">
        <v>129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77</v>
      </c>
      <c r="BK210" s="232">
        <f>ROUND(I210*H210,2)</f>
        <v>0</v>
      </c>
      <c r="BL210" s="19" t="s">
        <v>162</v>
      </c>
      <c r="BM210" s="231" t="s">
        <v>350</v>
      </c>
    </row>
    <row r="211" s="13" customFormat="1">
      <c r="A211" s="13"/>
      <c r="B211" s="237"/>
      <c r="C211" s="238"/>
      <c r="D211" s="233" t="s">
        <v>170</v>
      </c>
      <c r="E211" s="239" t="s">
        <v>19</v>
      </c>
      <c r="F211" s="240" t="s">
        <v>510</v>
      </c>
      <c r="G211" s="238"/>
      <c r="H211" s="241">
        <v>6.5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170</v>
      </c>
      <c r="AU211" s="247" t="s">
        <v>79</v>
      </c>
      <c r="AV211" s="13" t="s">
        <v>79</v>
      </c>
      <c r="AW211" s="13" t="s">
        <v>31</v>
      </c>
      <c r="AX211" s="13" t="s">
        <v>69</v>
      </c>
      <c r="AY211" s="247" t="s">
        <v>129</v>
      </c>
    </row>
    <row r="212" s="13" customFormat="1">
      <c r="A212" s="13"/>
      <c r="B212" s="237"/>
      <c r="C212" s="238"/>
      <c r="D212" s="233" t="s">
        <v>170</v>
      </c>
      <c r="E212" s="239" t="s">
        <v>19</v>
      </c>
      <c r="F212" s="240" t="s">
        <v>560</v>
      </c>
      <c r="G212" s="238"/>
      <c r="H212" s="241">
        <v>15.908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170</v>
      </c>
      <c r="AU212" s="247" t="s">
        <v>79</v>
      </c>
      <c r="AV212" s="13" t="s">
        <v>79</v>
      </c>
      <c r="AW212" s="13" t="s">
        <v>31</v>
      </c>
      <c r="AX212" s="13" t="s">
        <v>69</v>
      </c>
      <c r="AY212" s="247" t="s">
        <v>129</v>
      </c>
    </row>
    <row r="213" s="16" customFormat="1">
      <c r="A213" s="16"/>
      <c r="B213" s="284"/>
      <c r="C213" s="285"/>
      <c r="D213" s="233" t="s">
        <v>170</v>
      </c>
      <c r="E213" s="286" t="s">
        <v>19</v>
      </c>
      <c r="F213" s="287" t="s">
        <v>503</v>
      </c>
      <c r="G213" s="285"/>
      <c r="H213" s="288">
        <v>22.408000000000001</v>
      </c>
      <c r="I213" s="289"/>
      <c r="J213" s="285"/>
      <c r="K213" s="285"/>
      <c r="L213" s="290"/>
      <c r="M213" s="291"/>
      <c r="N213" s="292"/>
      <c r="O213" s="292"/>
      <c r="P213" s="292"/>
      <c r="Q213" s="292"/>
      <c r="R213" s="292"/>
      <c r="S213" s="292"/>
      <c r="T213" s="293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94" t="s">
        <v>170</v>
      </c>
      <c r="AU213" s="294" t="s">
        <v>79</v>
      </c>
      <c r="AV213" s="16" t="s">
        <v>141</v>
      </c>
      <c r="AW213" s="16" t="s">
        <v>31</v>
      </c>
      <c r="AX213" s="16" t="s">
        <v>69</v>
      </c>
      <c r="AY213" s="294" t="s">
        <v>129</v>
      </c>
    </row>
    <row r="214" s="13" customFormat="1">
      <c r="A214" s="13"/>
      <c r="B214" s="237"/>
      <c r="C214" s="238"/>
      <c r="D214" s="233" t="s">
        <v>170</v>
      </c>
      <c r="E214" s="239" t="s">
        <v>19</v>
      </c>
      <c r="F214" s="240" t="s">
        <v>561</v>
      </c>
      <c r="G214" s="238"/>
      <c r="H214" s="241">
        <v>22.408000000000001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170</v>
      </c>
      <c r="AU214" s="247" t="s">
        <v>79</v>
      </c>
      <c r="AV214" s="13" t="s">
        <v>79</v>
      </c>
      <c r="AW214" s="13" t="s">
        <v>31</v>
      </c>
      <c r="AX214" s="13" t="s">
        <v>69</v>
      </c>
      <c r="AY214" s="247" t="s">
        <v>129</v>
      </c>
    </row>
    <row r="215" s="14" customFormat="1">
      <c r="A215" s="14"/>
      <c r="B215" s="248"/>
      <c r="C215" s="249"/>
      <c r="D215" s="233" t="s">
        <v>170</v>
      </c>
      <c r="E215" s="250" t="s">
        <v>19</v>
      </c>
      <c r="F215" s="251" t="s">
        <v>172</v>
      </c>
      <c r="G215" s="249"/>
      <c r="H215" s="252">
        <v>44.816000000000002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8" t="s">
        <v>170</v>
      </c>
      <c r="AU215" s="258" t="s">
        <v>79</v>
      </c>
      <c r="AV215" s="14" t="s">
        <v>136</v>
      </c>
      <c r="AW215" s="14" t="s">
        <v>31</v>
      </c>
      <c r="AX215" s="14" t="s">
        <v>77</v>
      </c>
      <c r="AY215" s="258" t="s">
        <v>129</v>
      </c>
    </row>
    <row r="216" s="2" customFormat="1" ht="16.5" customHeight="1">
      <c r="A216" s="40"/>
      <c r="B216" s="41"/>
      <c r="C216" s="269" t="s">
        <v>333</v>
      </c>
      <c r="D216" s="269" t="s">
        <v>232</v>
      </c>
      <c r="E216" s="270" t="s">
        <v>562</v>
      </c>
      <c r="F216" s="271" t="s">
        <v>563</v>
      </c>
      <c r="G216" s="272" t="s">
        <v>235</v>
      </c>
      <c r="H216" s="273">
        <v>0.012999999999999999</v>
      </c>
      <c r="I216" s="274"/>
      <c r="J216" s="275">
        <f>ROUND(I216*H216,2)</f>
        <v>0</v>
      </c>
      <c r="K216" s="271" t="s">
        <v>135</v>
      </c>
      <c r="L216" s="276"/>
      <c r="M216" s="277" t="s">
        <v>19</v>
      </c>
      <c r="N216" s="278" t="s">
        <v>40</v>
      </c>
      <c r="O216" s="86"/>
      <c r="P216" s="229">
        <f>O216*H216</f>
        <v>0</v>
      </c>
      <c r="Q216" s="229">
        <v>1</v>
      </c>
      <c r="R216" s="229">
        <f>Q216*H216</f>
        <v>0.012999999999999999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236</v>
      </c>
      <c r="AT216" s="231" t="s">
        <v>232</v>
      </c>
      <c r="AU216" s="231" t="s">
        <v>79</v>
      </c>
      <c r="AY216" s="19" t="s">
        <v>129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77</v>
      </c>
      <c r="BK216" s="232">
        <f>ROUND(I216*H216,2)</f>
        <v>0</v>
      </c>
      <c r="BL216" s="19" t="s">
        <v>162</v>
      </c>
      <c r="BM216" s="231" t="s">
        <v>355</v>
      </c>
    </row>
    <row r="217" s="13" customFormat="1">
      <c r="A217" s="13"/>
      <c r="B217" s="237"/>
      <c r="C217" s="238"/>
      <c r="D217" s="233" t="s">
        <v>170</v>
      </c>
      <c r="E217" s="239" t="s">
        <v>19</v>
      </c>
      <c r="F217" s="240" t="s">
        <v>564</v>
      </c>
      <c r="G217" s="238"/>
      <c r="H217" s="241">
        <v>0.012999999999999999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170</v>
      </c>
      <c r="AU217" s="247" t="s">
        <v>79</v>
      </c>
      <c r="AV217" s="13" t="s">
        <v>79</v>
      </c>
      <c r="AW217" s="13" t="s">
        <v>31</v>
      </c>
      <c r="AX217" s="13" t="s">
        <v>69</v>
      </c>
      <c r="AY217" s="247" t="s">
        <v>129</v>
      </c>
    </row>
    <row r="218" s="14" customFormat="1">
      <c r="A218" s="14"/>
      <c r="B218" s="248"/>
      <c r="C218" s="249"/>
      <c r="D218" s="233" t="s">
        <v>170</v>
      </c>
      <c r="E218" s="250" t="s">
        <v>19</v>
      </c>
      <c r="F218" s="251" t="s">
        <v>172</v>
      </c>
      <c r="G218" s="249"/>
      <c r="H218" s="252">
        <v>0.012999999999999999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8" t="s">
        <v>170</v>
      </c>
      <c r="AU218" s="258" t="s">
        <v>79</v>
      </c>
      <c r="AV218" s="14" t="s">
        <v>136</v>
      </c>
      <c r="AW218" s="14" t="s">
        <v>31</v>
      </c>
      <c r="AX218" s="14" t="s">
        <v>77</v>
      </c>
      <c r="AY218" s="258" t="s">
        <v>129</v>
      </c>
    </row>
    <row r="219" s="2" customFormat="1" ht="16.5" customHeight="1">
      <c r="A219" s="40"/>
      <c r="B219" s="41"/>
      <c r="C219" s="220" t="s">
        <v>275</v>
      </c>
      <c r="D219" s="220" t="s">
        <v>131</v>
      </c>
      <c r="E219" s="221" t="s">
        <v>565</v>
      </c>
      <c r="F219" s="222" t="s">
        <v>566</v>
      </c>
      <c r="G219" s="223" t="s">
        <v>134</v>
      </c>
      <c r="H219" s="224">
        <v>89.632000000000005</v>
      </c>
      <c r="I219" s="225"/>
      <c r="J219" s="226">
        <f>ROUND(I219*H219,2)</f>
        <v>0</v>
      </c>
      <c r="K219" s="222" t="s">
        <v>135</v>
      </c>
      <c r="L219" s="46"/>
      <c r="M219" s="227" t="s">
        <v>19</v>
      </c>
      <c r="N219" s="228" t="s">
        <v>40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162</v>
      </c>
      <c r="AT219" s="231" t="s">
        <v>131</v>
      </c>
      <c r="AU219" s="231" t="s">
        <v>79</v>
      </c>
      <c r="AY219" s="19" t="s">
        <v>129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9" t="s">
        <v>77</v>
      </c>
      <c r="BK219" s="232">
        <f>ROUND(I219*H219,2)</f>
        <v>0</v>
      </c>
      <c r="BL219" s="19" t="s">
        <v>162</v>
      </c>
      <c r="BM219" s="231" t="s">
        <v>359</v>
      </c>
    </row>
    <row r="220" s="13" customFormat="1">
      <c r="A220" s="13"/>
      <c r="B220" s="237"/>
      <c r="C220" s="238"/>
      <c r="D220" s="233" t="s">
        <v>170</v>
      </c>
      <c r="E220" s="239" t="s">
        <v>19</v>
      </c>
      <c r="F220" s="240" t="s">
        <v>567</v>
      </c>
      <c r="G220" s="238"/>
      <c r="H220" s="241">
        <v>89.632000000000005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170</v>
      </c>
      <c r="AU220" s="247" t="s">
        <v>79</v>
      </c>
      <c r="AV220" s="13" t="s">
        <v>79</v>
      </c>
      <c r="AW220" s="13" t="s">
        <v>31</v>
      </c>
      <c r="AX220" s="13" t="s">
        <v>69</v>
      </c>
      <c r="AY220" s="247" t="s">
        <v>129</v>
      </c>
    </row>
    <row r="221" s="14" customFormat="1">
      <c r="A221" s="14"/>
      <c r="B221" s="248"/>
      <c r="C221" s="249"/>
      <c r="D221" s="233" t="s">
        <v>170</v>
      </c>
      <c r="E221" s="250" t="s">
        <v>19</v>
      </c>
      <c r="F221" s="251" t="s">
        <v>172</v>
      </c>
      <c r="G221" s="249"/>
      <c r="H221" s="252">
        <v>89.632000000000005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8" t="s">
        <v>170</v>
      </c>
      <c r="AU221" s="258" t="s">
        <v>79</v>
      </c>
      <c r="AV221" s="14" t="s">
        <v>136</v>
      </c>
      <c r="AW221" s="14" t="s">
        <v>31</v>
      </c>
      <c r="AX221" s="14" t="s">
        <v>77</v>
      </c>
      <c r="AY221" s="258" t="s">
        <v>129</v>
      </c>
    </row>
    <row r="222" s="2" customFormat="1" ht="16.5" customHeight="1">
      <c r="A222" s="40"/>
      <c r="B222" s="41"/>
      <c r="C222" s="269" t="s">
        <v>341</v>
      </c>
      <c r="D222" s="269" t="s">
        <v>232</v>
      </c>
      <c r="E222" s="270" t="s">
        <v>568</v>
      </c>
      <c r="F222" s="271" t="s">
        <v>569</v>
      </c>
      <c r="G222" s="272" t="s">
        <v>235</v>
      </c>
      <c r="H222" s="273">
        <v>0.13400000000000001</v>
      </c>
      <c r="I222" s="274"/>
      <c r="J222" s="275">
        <f>ROUND(I222*H222,2)</f>
        <v>0</v>
      </c>
      <c r="K222" s="271" t="s">
        <v>135</v>
      </c>
      <c r="L222" s="276"/>
      <c r="M222" s="277" t="s">
        <v>19</v>
      </c>
      <c r="N222" s="278" t="s">
        <v>40</v>
      </c>
      <c r="O222" s="86"/>
      <c r="P222" s="229">
        <f>O222*H222</f>
        <v>0</v>
      </c>
      <c r="Q222" s="229">
        <v>1</v>
      </c>
      <c r="R222" s="229">
        <f>Q222*H222</f>
        <v>0.13400000000000001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236</v>
      </c>
      <c r="AT222" s="231" t="s">
        <v>232</v>
      </c>
      <c r="AU222" s="231" t="s">
        <v>79</v>
      </c>
      <c r="AY222" s="19" t="s">
        <v>129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77</v>
      </c>
      <c r="BK222" s="232">
        <f>ROUND(I222*H222,2)</f>
        <v>0</v>
      </c>
      <c r="BL222" s="19" t="s">
        <v>162</v>
      </c>
      <c r="BM222" s="231" t="s">
        <v>363</v>
      </c>
    </row>
    <row r="223" s="13" customFormat="1">
      <c r="A223" s="13"/>
      <c r="B223" s="237"/>
      <c r="C223" s="238"/>
      <c r="D223" s="233" t="s">
        <v>170</v>
      </c>
      <c r="E223" s="239" t="s">
        <v>19</v>
      </c>
      <c r="F223" s="240" t="s">
        <v>570</v>
      </c>
      <c r="G223" s="238"/>
      <c r="H223" s="241">
        <v>0.13400000000000001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170</v>
      </c>
      <c r="AU223" s="247" t="s">
        <v>79</v>
      </c>
      <c r="AV223" s="13" t="s">
        <v>79</v>
      </c>
      <c r="AW223" s="13" t="s">
        <v>31</v>
      </c>
      <c r="AX223" s="13" t="s">
        <v>69</v>
      </c>
      <c r="AY223" s="247" t="s">
        <v>129</v>
      </c>
    </row>
    <row r="224" s="14" customFormat="1">
      <c r="A224" s="14"/>
      <c r="B224" s="248"/>
      <c r="C224" s="249"/>
      <c r="D224" s="233" t="s">
        <v>170</v>
      </c>
      <c r="E224" s="250" t="s">
        <v>19</v>
      </c>
      <c r="F224" s="251" t="s">
        <v>172</v>
      </c>
      <c r="G224" s="249"/>
      <c r="H224" s="252">
        <v>0.13400000000000001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8" t="s">
        <v>170</v>
      </c>
      <c r="AU224" s="258" t="s">
        <v>79</v>
      </c>
      <c r="AV224" s="14" t="s">
        <v>136</v>
      </c>
      <c r="AW224" s="14" t="s">
        <v>31</v>
      </c>
      <c r="AX224" s="14" t="s">
        <v>77</v>
      </c>
      <c r="AY224" s="258" t="s">
        <v>129</v>
      </c>
    </row>
    <row r="225" s="2" customFormat="1" ht="21.75" customHeight="1">
      <c r="A225" s="40"/>
      <c r="B225" s="41"/>
      <c r="C225" s="220" t="s">
        <v>279</v>
      </c>
      <c r="D225" s="220" t="s">
        <v>131</v>
      </c>
      <c r="E225" s="221" t="s">
        <v>571</v>
      </c>
      <c r="F225" s="222" t="s">
        <v>572</v>
      </c>
      <c r="G225" s="223" t="s">
        <v>235</v>
      </c>
      <c r="H225" s="224">
        <v>0.14999999999999999</v>
      </c>
      <c r="I225" s="225"/>
      <c r="J225" s="226">
        <f>ROUND(I225*H225,2)</f>
        <v>0</v>
      </c>
      <c r="K225" s="222" t="s">
        <v>135</v>
      </c>
      <c r="L225" s="46"/>
      <c r="M225" s="295" t="s">
        <v>19</v>
      </c>
      <c r="N225" s="296" t="s">
        <v>40</v>
      </c>
      <c r="O225" s="281"/>
      <c r="P225" s="282">
        <f>O225*H225</f>
        <v>0</v>
      </c>
      <c r="Q225" s="282">
        <v>0</v>
      </c>
      <c r="R225" s="282">
        <f>Q225*H225</f>
        <v>0</v>
      </c>
      <c r="S225" s="282">
        <v>0</v>
      </c>
      <c r="T225" s="283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162</v>
      </c>
      <c r="AT225" s="231" t="s">
        <v>131</v>
      </c>
      <c r="AU225" s="231" t="s">
        <v>79</v>
      </c>
      <c r="AY225" s="19" t="s">
        <v>129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77</v>
      </c>
      <c r="BK225" s="232">
        <f>ROUND(I225*H225,2)</f>
        <v>0</v>
      </c>
      <c r="BL225" s="19" t="s">
        <v>162</v>
      </c>
      <c r="BM225" s="231" t="s">
        <v>366</v>
      </c>
    </row>
    <row r="226" s="2" customFormat="1" ht="6.96" customHeight="1">
      <c r="A226" s="40"/>
      <c r="B226" s="61"/>
      <c r="C226" s="62"/>
      <c r="D226" s="62"/>
      <c r="E226" s="62"/>
      <c r="F226" s="62"/>
      <c r="G226" s="62"/>
      <c r="H226" s="62"/>
      <c r="I226" s="168"/>
      <c r="J226" s="62"/>
      <c r="K226" s="62"/>
      <c r="L226" s="46"/>
      <c r="M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</sheetData>
  <sheetProtection sheet="1" autoFilter="0" formatColumns="0" formatRows="0" objects="1" scenarios="1" spinCount="100000" saltValue="QPiYWUiy9RRmPHLDg3fm0JYaElMulKQaYnbuAkyNXEXaMmJ4zSRkGZxYgT6TC2yq3F1vilNcKrD7sPjG/BZF6g==" hashValue="UzuWPQHz50RT3wWzJmdYe6fzOxi1HglI+ipIKiUwV6WAv4+GTyJ7ZolJx74QAAfgP4PF4ll81BiTTKcEd5TxTg==" algorithmName="SHA-512" password="CC35"/>
  <autoFilter ref="C89:K22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573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ROUND(J93,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ROUND((SUM(BE93:BE360)),  2)</f>
        <v>0</v>
      </c>
      <c r="G33" s="40"/>
      <c r="H33" s="40"/>
      <c r="I33" s="157">
        <v>0.20999999999999999</v>
      </c>
      <c r="J33" s="156">
        <f>ROUND(((SUM(BE93:BE360))*I33),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ROUND((SUM(BF93:BF360)),  2)</f>
        <v>0</v>
      </c>
      <c r="G34" s="40"/>
      <c r="H34" s="40"/>
      <c r="I34" s="157">
        <v>0.14999999999999999</v>
      </c>
      <c r="J34" s="156">
        <f>ROUND(((SUM(BF93:BF360))*I34),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ROUND((SUM(BG93:BG360)),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ROUND((SUM(BH93:BH360)),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ROUND((SUM(BI93:BI360)),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300 - Osvětlení cyklos...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J93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574</v>
      </c>
      <c r="E60" s="181"/>
      <c r="F60" s="181"/>
      <c r="G60" s="181"/>
      <c r="H60" s="181"/>
      <c r="I60" s="182"/>
      <c r="J60" s="183">
        <f>J94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J95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575</v>
      </c>
      <c r="E62" s="188"/>
      <c r="F62" s="188"/>
      <c r="G62" s="188"/>
      <c r="H62" s="188"/>
      <c r="I62" s="189"/>
      <c r="J62" s="190">
        <f>J102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576</v>
      </c>
      <c r="E63" s="188"/>
      <c r="F63" s="188"/>
      <c r="G63" s="188"/>
      <c r="H63" s="188"/>
      <c r="I63" s="189"/>
      <c r="J63" s="190">
        <f>J117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78"/>
      <c r="C64" s="179"/>
      <c r="D64" s="180" t="s">
        <v>577</v>
      </c>
      <c r="E64" s="181"/>
      <c r="F64" s="181"/>
      <c r="G64" s="181"/>
      <c r="H64" s="181"/>
      <c r="I64" s="182"/>
      <c r="J64" s="183">
        <f>J132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5"/>
      <c r="C65" s="186"/>
      <c r="D65" s="187" t="s">
        <v>106</v>
      </c>
      <c r="E65" s="188"/>
      <c r="F65" s="188"/>
      <c r="G65" s="188"/>
      <c r="H65" s="188"/>
      <c r="I65" s="189"/>
      <c r="J65" s="190">
        <f>J133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575</v>
      </c>
      <c r="E66" s="188"/>
      <c r="F66" s="188"/>
      <c r="G66" s="188"/>
      <c r="H66" s="188"/>
      <c r="I66" s="189"/>
      <c r="J66" s="190">
        <f>J140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576</v>
      </c>
      <c r="E67" s="188"/>
      <c r="F67" s="188"/>
      <c r="G67" s="188"/>
      <c r="H67" s="188"/>
      <c r="I67" s="189"/>
      <c r="J67" s="190">
        <f>J167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8"/>
      <c r="C68" s="179"/>
      <c r="D68" s="180" t="s">
        <v>578</v>
      </c>
      <c r="E68" s="181"/>
      <c r="F68" s="181"/>
      <c r="G68" s="181"/>
      <c r="H68" s="181"/>
      <c r="I68" s="182"/>
      <c r="J68" s="183">
        <f>J199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5"/>
      <c r="C69" s="186"/>
      <c r="D69" s="187" t="s">
        <v>106</v>
      </c>
      <c r="E69" s="188"/>
      <c r="F69" s="188"/>
      <c r="G69" s="188"/>
      <c r="H69" s="188"/>
      <c r="I69" s="189"/>
      <c r="J69" s="190">
        <f>J200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579</v>
      </c>
      <c r="E70" s="188"/>
      <c r="F70" s="188"/>
      <c r="G70" s="188"/>
      <c r="H70" s="188"/>
      <c r="I70" s="189"/>
      <c r="J70" s="190">
        <f>J210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86"/>
      <c r="D71" s="187" t="s">
        <v>575</v>
      </c>
      <c r="E71" s="188"/>
      <c r="F71" s="188"/>
      <c r="G71" s="188"/>
      <c r="H71" s="188"/>
      <c r="I71" s="189"/>
      <c r="J71" s="190">
        <f>J215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86"/>
      <c r="D72" s="187" t="s">
        <v>576</v>
      </c>
      <c r="E72" s="188"/>
      <c r="F72" s="188"/>
      <c r="G72" s="188"/>
      <c r="H72" s="188"/>
      <c r="I72" s="189"/>
      <c r="J72" s="190">
        <f>J287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78"/>
      <c r="C73" s="179"/>
      <c r="D73" s="180" t="s">
        <v>580</v>
      </c>
      <c r="E73" s="181"/>
      <c r="F73" s="181"/>
      <c r="G73" s="181"/>
      <c r="H73" s="181"/>
      <c r="I73" s="182"/>
      <c r="J73" s="183">
        <f>J354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168"/>
      <c r="J75" s="62"/>
      <c r="K75" s="6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171"/>
      <c r="J79" s="64"/>
      <c r="K79" s="64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114</v>
      </c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2" t="str">
        <f>E7</f>
        <v xml:space="preserve"> 2950176 CYKLO SATALICE - VINOŘ, PRAHA 19-2</v>
      </c>
      <c r="F83" s="34"/>
      <c r="G83" s="34"/>
      <c r="H83" s="34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99</v>
      </c>
      <c r="D84" s="42"/>
      <c r="E84" s="42"/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E9</f>
        <v>SO 300 - Osvětlení cyklos...</v>
      </c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F12</f>
        <v xml:space="preserve"> </v>
      </c>
      <c r="G87" s="42"/>
      <c r="H87" s="42"/>
      <c r="I87" s="142" t="s">
        <v>23</v>
      </c>
      <c r="J87" s="74" t="str">
        <f>IF(J12="","",J12)</f>
        <v>25. 5. 2020</v>
      </c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38"/>
      <c r="J88" s="42"/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 xml:space="preserve"> </v>
      </c>
      <c r="G89" s="42"/>
      <c r="H89" s="42"/>
      <c r="I89" s="142" t="s">
        <v>30</v>
      </c>
      <c r="J89" s="38" t="str">
        <f>E21</f>
        <v xml:space="preserve"> 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28</v>
      </c>
      <c r="D90" s="42"/>
      <c r="E90" s="42"/>
      <c r="F90" s="29" t="str">
        <f>IF(E18="","",E18)</f>
        <v>Vyplň údaj</v>
      </c>
      <c r="G90" s="42"/>
      <c r="H90" s="42"/>
      <c r="I90" s="142" t="s">
        <v>32</v>
      </c>
      <c r="J90" s="38" t="str">
        <f>E24</f>
        <v xml:space="preserve"> </v>
      </c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138"/>
      <c r="J91" s="42"/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2"/>
      <c r="B92" s="193"/>
      <c r="C92" s="194" t="s">
        <v>115</v>
      </c>
      <c r="D92" s="195" t="s">
        <v>54</v>
      </c>
      <c r="E92" s="195" t="s">
        <v>50</v>
      </c>
      <c r="F92" s="195" t="s">
        <v>51</v>
      </c>
      <c r="G92" s="195" t="s">
        <v>116</v>
      </c>
      <c r="H92" s="195" t="s">
        <v>117</v>
      </c>
      <c r="I92" s="196" t="s">
        <v>118</v>
      </c>
      <c r="J92" s="195" t="s">
        <v>103</v>
      </c>
      <c r="K92" s="197" t="s">
        <v>119</v>
      </c>
      <c r="L92" s="198"/>
      <c r="M92" s="94" t="s">
        <v>19</v>
      </c>
      <c r="N92" s="95" t="s">
        <v>39</v>
      </c>
      <c r="O92" s="95" t="s">
        <v>120</v>
      </c>
      <c r="P92" s="95" t="s">
        <v>121</v>
      </c>
      <c r="Q92" s="95" t="s">
        <v>122</v>
      </c>
      <c r="R92" s="95" t="s">
        <v>123</v>
      </c>
      <c r="S92" s="95" t="s">
        <v>124</v>
      </c>
      <c r="T92" s="96" t="s">
        <v>125</v>
      </c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</row>
    <row r="93" s="2" customFormat="1" ht="22.8" customHeight="1">
      <c r="A93" s="40"/>
      <c r="B93" s="41"/>
      <c r="C93" s="101" t="s">
        <v>126</v>
      </c>
      <c r="D93" s="42"/>
      <c r="E93" s="42"/>
      <c r="F93" s="42"/>
      <c r="G93" s="42"/>
      <c r="H93" s="42"/>
      <c r="I93" s="138"/>
      <c r="J93" s="199">
        <f>BK93</f>
        <v>0</v>
      </c>
      <c r="K93" s="42"/>
      <c r="L93" s="46"/>
      <c r="M93" s="97"/>
      <c r="N93" s="200"/>
      <c r="O93" s="98"/>
      <c r="P93" s="201">
        <f>P94+P132+P199+P354</f>
        <v>0</v>
      </c>
      <c r="Q93" s="98"/>
      <c r="R93" s="201">
        <f>R94+R132+R199+R354</f>
        <v>0</v>
      </c>
      <c r="S93" s="98"/>
      <c r="T93" s="202">
        <f>T94+T132+T199+T354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68</v>
      </c>
      <c r="AU93" s="19" t="s">
        <v>104</v>
      </c>
      <c r="BK93" s="203">
        <f>BK94+BK132+BK199+BK354</f>
        <v>0</v>
      </c>
    </row>
    <row r="94" s="12" customFormat="1" ht="25.92" customHeight="1">
      <c r="A94" s="12"/>
      <c r="B94" s="204"/>
      <c r="C94" s="205"/>
      <c r="D94" s="206" t="s">
        <v>68</v>
      </c>
      <c r="E94" s="207" t="s">
        <v>581</v>
      </c>
      <c r="F94" s="207" t="s">
        <v>582</v>
      </c>
      <c r="G94" s="205"/>
      <c r="H94" s="205"/>
      <c r="I94" s="208"/>
      <c r="J94" s="209">
        <f>BK94</f>
        <v>0</v>
      </c>
      <c r="K94" s="205"/>
      <c r="L94" s="210"/>
      <c r="M94" s="211"/>
      <c r="N94" s="212"/>
      <c r="O94" s="212"/>
      <c r="P94" s="213">
        <f>P95+P102+P117</f>
        <v>0</v>
      </c>
      <c r="Q94" s="212"/>
      <c r="R94" s="213">
        <f>R95+R102+R117</f>
        <v>0</v>
      </c>
      <c r="S94" s="212"/>
      <c r="T94" s="214">
        <f>T95+T102+T117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77</v>
      </c>
      <c r="AT94" s="216" t="s">
        <v>68</v>
      </c>
      <c r="AU94" s="216" t="s">
        <v>69</v>
      </c>
      <c r="AY94" s="215" t="s">
        <v>129</v>
      </c>
      <c r="BK94" s="217">
        <f>BK95+BK102+BK117</f>
        <v>0</v>
      </c>
    </row>
    <row r="95" s="12" customFormat="1" ht="22.8" customHeight="1">
      <c r="A95" s="12"/>
      <c r="B95" s="204"/>
      <c r="C95" s="205"/>
      <c r="D95" s="206" t="s">
        <v>68</v>
      </c>
      <c r="E95" s="218" t="s">
        <v>77</v>
      </c>
      <c r="F95" s="218" t="s">
        <v>130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SUM(P96:P101)</f>
        <v>0</v>
      </c>
      <c r="Q95" s="212"/>
      <c r="R95" s="213">
        <f>SUM(R96:R101)</f>
        <v>0</v>
      </c>
      <c r="S95" s="212"/>
      <c r="T95" s="214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5" t="s">
        <v>77</v>
      </c>
      <c r="AT95" s="216" t="s">
        <v>68</v>
      </c>
      <c r="AU95" s="216" t="s">
        <v>77</v>
      </c>
      <c r="AY95" s="215" t="s">
        <v>129</v>
      </c>
      <c r="BK95" s="217">
        <f>SUM(BK96:BK101)</f>
        <v>0</v>
      </c>
    </row>
    <row r="96" s="2" customFormat="1" ht="21.75" customHeight="1">
      <c r="A96" s="40"/>
      <c r="B96" s="41"/>
      <c r="C96" s="220" t="s">
        <v>77</v>
      </c>
      <c r="D96" s="220" t="s">
        <v>131</v>
      </c>
      <c r="E96" s="221" t="s">
        <v>254</v>
      </c>
      <c r="F96" s="222" t="s">
        <v>255</v>
      </c>
      <c r="G96" s="223" t="s">
        <v>180</v>
      </c>
      <c r="H96" s="224">
        <v>0.29999999999999999</v>
      </c>
      <c r="I96" s="225"/>
      <c r="J96" s="226">
        <f>ROUND(I96*H96,2)</f>
        <v>0</v>
      </c>
      <c r="K96" s="222" t="s">
        <v>135</v>
      </c>
      <c r="L96" s="46"/>
      <c r="M96" s="227" t="s">
        <v>19</v>
      </c>
      <c r="N96" s="228" t="s">
        <v>40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136</v>
      </c>
      <c r="AT96" s="231" t="s">
        <v>131</v>
      </c>
      <c r="AU96" s="231" t="s">
        <v>79</v>
      </c>
      <c r="AY96" s="19" t="s">
        <v>129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77</v>
      </c>
      <c r="BK96" s="232">
        <f>ROUND(I96*H96,2)</f>
        <v>0</v>
      </c>
      <c r="BL96" s="19" t="s">
        <v>136</v>
      </c>
      <c r="BM96" s="231" t="s">
        <v>79</v>
      </c>
    </row>
    <row r="97" s="13" customFormat="1">
      <c r="A97" s="13"/>
      <c r="B97" s="237"/>
      <c r="C97" s="238"/>
      <c r="D97" s="233" t="s">
        <v>170</v>
      </c>
      <c r="E97" s="239" t="s">
        <v>19</v>
      </c>
      <c r="F97" s="240" t="s">
        <v>583</v>
      </c>
      <c r="G97" s="238"/>
      <c r="H97" s="241">
        <v>0.29999999999999999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170</v>
      </c>
      <c r="AU97" s="247" t="s">
        <v>79</v>
      </c>
      <c r="AV97" s="13" t="s">
        <v>79</v>
      </c>
      <c r="AW97" s="13" t="s">
        <v>31</v>
      </c>
      <c r="AX97" s="13" t="s">
        <v>69</v>
      </c>
      <c r="AY97" s="247" t="s">
        <v>129</v>
      </c>
    </row>
    <row r="98" s="14" customFormat="1">
      <c r="A98" s="14"/>
      <c r="B98" s="248"/>
      <c r="C98" s="249"/>
      <c r="D98" s="233" t="s">
        <v>170</v>
      </c>
      <c r="E98" s="250" t="s">
        <v>19</v>
      </c>
      <c r="F98" s="251" t="s">
        <v>172</v>
      </c>
      <c r="G98" s="249"/>
      <c r="H98" s="252">
        <v>0.29999999999999999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8" t="s">
        <v>170</v>
      </c>
      <c r="AU98" s="258" t="s">
        <v>79</v>
      </c>
      <c r="AV98" s="14" t="s">
        <v>136</v>
      </c>
      <c r="AW98" s="14" t="s">
        <v>31</v>
      </c>
      <c r="AX98" s="14" t="s">
        <v>77</v>
      </c>
      <c r="AY98" s="258" t="s">
        <v>129</v>
      </c>
    </row>
    <row r="99" s="2" customFormat="1" ht="21.75" customHeight="1">
      <c r="A99" s="40"/>
      <c r="B99" s="41"/>
      <c r="C99" s="220" t="s">
        <v>79</v>
      </c>
      <c r="D99" s="220" t="s">
        <v>131</v>
      </c>
      <c r="E99" s="221" t="s">
        <v>584</v>
      </c>
      <c r="F99" s="222" t="s">
        <v>585</v>
      </c>
      <c r="G99" s="223" t="s">
        <v>235</v>
      </c>
      <c r="H99" s="224">
        <v>0.51000000000000001</v>
      </c>
      <c r="I99" s="225"/>
      <c r="J99" s="226">
        <f>ROUND(I99*H99,2)</f>
        <v>0</v>
      </c>
      <c r="K99" s="222" t="s">
        <v>135</v>
      </c>
      <c r="L99" s="46"/>
      <c r="M99" s="227" t="s">
        <v>19</v>
      </c>
      <c r="N99" s="228" t="s">
        <v>40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136</v>
      </c>
      <c r="AT99" s="231" t="s">
        <v>131</v>
      </c>
      <c r="AU99" s="231" t="s">
        <v>79</v>
      </c>
      <c r="AY99" s="19" t="s">
        <v>129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77</v>
      </c>
      <c r="BK99" s="232">
        <f>ROUND(I99*H99,2)</f>
        <v>0</v>
      </c>
      <c r="BL99" s="19" t="s">
        <v>136</v>
      </c>
      <c r="BM99" s="231" t="s">
        <v>136</v>
      </c>
    </row>
    <row r="100" s="13" customFormat="1">
      <c r="A100" s="13"/>
      <c r="B100" s="237"/>
      <c r="C100" s="238"/>
      <c r="D100" s="233" t="s">
        <v>170</v>
      </c>
      <c r="E100" s="239" t="s">
        <v>19</v>
      </c>
      <c r="F100" s="240" t="s">
        <v>586</v>
      </c>
      <c r="G100" s="238"/>
      <c r="H100" s="241">
        <v>0.51000000000000001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170</v>
      </c>
      <c r="AU100" s="247" t="s">
        <v>79</v>
      </c>
      <c r="AV100" s="13" t="s">
        <v>79</v>
      </c>
      <c r="AW100" s="13" t="s">
        <v>31</v>
      </c>
      <c r="AX100" s="13" t="s">
        <v>69</v>
      </c>
      <c r="AY100" s="247" t="s">
        <v>129</v>
      </c>
    </row>
    <row r="101" s="14" customFormat="1">
      <c r="A101" s="14"/>
      <c r="B101" s="248"/>
      <c r="C101" s="249"/>
      <c r="D101" s="233" t="s">
        <v>170</v>
      </c>
      <c r="E101" s="250" t="s">
        <v>19</v>
      </c>
      <c r="F101" s="251" t="s">
        <v>172</v>
      </c>
      <c r="G101" s="249"/>
      <c r="H101" s="252">
        <v>0.51000000000000001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8" t="s">
        <v>170</v>
      </c>
      <c r="AU101" s="258" t="s">
        <v>79</v>
      </c>
      <c r="AV101" s="14" t="s">
        <v>136</v>
      </c>
      <c r="AW101" s="14" t="s">
        <v>31</v>
      </c>
      <c r="AX101" s="14" t="s">
        <v>77</v>
      </c>
      <c r="AY101" s="258" t="s">
        <v>129</v>
      </c>
    </row>
    <row r="102" s="12" customFormat="1" ht="22.8" customHeight="1">
      <c r="A102" s="12"/>
      <c r="B102" s="204"/>
      <c r="C102" s="205"/>
      <c r="D102" s="206" t="s">
        <v>68</v>
      </c>
      <c r="E102" s="218" t="s">
        <v>587</v>
      </c>
      <c r="F102" s="218" t="s">
        <v>588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SUM(P103:P116)</f>
        <v>0</v>
      </c>
      <c r="Q102" s="212"/>
      <c r="R102" s="213">
        <f>SUM(R103:R116)</f>
        <v>0</v>
      </c>
      <c r="S102" s="212"/>
      <c r="T102" s="214">
        <f>SUM(T103:T116)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141</v>
      </c>
      <c r="AT102" s="216" t="s">
        <v>68</v>
      </c>
      <c r="AU102" s="216" t="s">
        <v>77</v>
      </c>
      <c r="AY102" s="215" t="s">
        <v>129</v>
      </c>
      <c r="BK102" s="217">
        <f>SUM(BK103:BK116)</f>
        <v>0</v>
      </c>
    </row>
    <row r="103" s="2" customFormat="1" ht="21.75" customHeight="1">
      <c r="A103" s="40"/>
      <c r="B103" s="41"/>
      <c r="C103" s="220" t="s">
        <v>141</v>
      </c>
      <c r="D103" s="220" t="s">
        <v>131</v>
      </c>
      <c r="E103" s="221" t="s">
        <v>589</v>
      </c>
      <c r="F103" s="222" t="s">
        <v>590</v>
      </c>
      <c r="G103" s="223" t="s">
        <v>144</v>
      </c>
      <c r="H103" s="224">
        <v>2</v>
      </c>
      <c r="I103" s="225"/>
      <c r="J103" s="226">
        <f>ROUND(I103*H103,2)</f>
        <v>0</v>
      </c>
      <c r="K103" s="222" t="s">
        <v>135</v>
      </c>
      <c r="L103" s="46"/>
      <c r="M103" s="227" t="s">
        <v>19</v>
      </c>
      <c r="N103" s="228" t="s">
        <v>40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312</v>
      </c>
      <c r="AT103" s="231" t="s">
        <v>131</v>
      </c>
      <c r="AU103" s="231" t="s">
        <v>79</v>
      </c>
      <c r="AY103" s="19" t="s">
        <v>129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77</v>
      </c>
      <c r="BK103" s="232">
        <f>ROUND(I103*H103,2)</f>
        <v>0</v>
      </c>
      <c r="BL103" s="19" t="s">
        <v>312</v>
      </c>
      <c r="BM103" s="231" t="s">
        <v>145</v>
      </c>
    </row>
    <row r="104" s="2" customFormat="1" ht="16.5" customHeight="1">
      <c r="A104" s="40"/>
      <c r="B104" s="41"/>
      <c r="C104" s="269" t="s">
        <v>136</v>
      </c>
      <c r="D104" s="269" t="s">
        <v>232</v>
      </c>
      <c r="E104" s="270" t="s">
        <v>591</v>
      </c>
      <c r="F104" s="271" t="s">
        <v>592</v>
      </c>
      <c r="G104" s="272" t="s">
        <v>144</v>
      </c>
      <c r="H104" s="273">
        <v>2</v>
      </c>
      <c r="I104" s="274"/>
      <c r="J104" s="275">
        <f>ROUND(I104*H104,2)</f>
        <v>0</v>
      </c>
      <c r="K104" s="271" t="s">
        <v>19</v>
      </c>
      <c r="L104" s="276"/>
      <c r="M104" s="277" t="s">
        <v>19</v>
      </c>
      <c r="N104" s="278" t="s">
        <v>40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593</v>
      </c>
      <c r="AT104" s="231" t="s">
        <v>232</v>
      </c>
      <c r="AU104" s="231" t="s">
        <v>79</v>
      </c>
      <c r="AY104" s="19" t="s">
        <v>129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77</v>
      </c>
      <c r="BK104" s="232">
        <f>ROUND(I104*H104,2)</f>
        <v>0</v>
      </c>
      <c r="BL104" s="19" t="s">
        <v>312</v>
      </c>
      <c r="BM104" s="231" t="s">
        <v>148</v>
      </c>
    </row>
    <row r="105" s="2" customFormat="1" ht="16.5" customHeight="1">
      <c r="A105" s="40"/>
      <c r="B105" s="41"/>
      <c r="C105" s="220" t="s">
        <v>149</v>
      </c>
      <c r="D105" s="220" t="s">
        <v>131</v>
      </c>
      <c r="E105" s="221" t="s">
        <v>594</v>
      </c>
      <c r="F105" s="222" t="s">
        <v>595</v>
      </c>
      <c r="G105" s="223" t="s">
        <v>144</v>
      </c>
      <c r="H105" s="224">
        <v>3</v>
      </c>
      <c r="I105" s="225"/>
      <c r="J105" s="226">
        <f>ROUND(I105*H105,2)</f>
        <v>0</v>
      </c>
      <c r="K105" s="222" t="s">
        <v>135</v>
      </c>
      <c r="L105" s="46"/>
      <c r="M105" s="227" t="s">
        <v>19</v>
      </c>
      <c r="N105" s="228" t="s">
        <v>40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312</v>
      </c>
      <c r="AT105" s="231" t="s">
        <v>131</v>
      </c>
      <c r="AU105" s="231" t="s">
        <v>79</v>
      </c>
      <c r="AY105" s="19" t="s">
        <v>129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77</v>
      </c>
      <c r="BK105" s="232">
        <f>ROUND(I105*H105,2)</f>
        <v>0</v>
      </c>
      <c r="BL105" s="19" t="s">
        <v>312</v>
      </c>
      <c r="BM105" s="231" t="s">
        <v>152</v>
      </c>
    </row>
    <row r="106" s="2" customFormat="1" ht="16.5" customHeight="1">
      <c r="A106" s="40"/>
      <c r="B106" s="41"/>
      <c r="C106" s="269" t="s">
        <v>145</v>
      </c>
      <c r="D106" s="269" t="s">
        <v>232</v>
      </c>
      <c r="E106" s="270" t="s">
        <v>596</v>
      </c>
      <c r="F106" s="271" t="s">
        <v>597</v>
      </c>
      <c r="G106" s="272" t="s">
        <v>144</v>
      </c>
      <c r="H106" s="273">
        <v>3</v>
      </c>
      <c r="I106" s="274"/>
      <c r="J106" s="275">
        <f>ROUND(I106*H106,2)</f>
        <v>0</v>
      </c>
      <c r="K106" s="271" t="s">
        <v>135</v>
      </c>
      <c r="L106" s="276"/>
      <c r="M106" s="277" t="s">
        <v>19</v>
      </c>
      <c r="N106" s="278" t="s">
        <v>40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593</v>
      </c>
      <c r="AT106" s="231" t="s">
        <v>232</v>
      </c>
      <c r="AU106" s="231" t="s">
        <v>79</v>
      </c>
      <c r="AY106" s="19" t="s">
        <v>129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77</v>
      </c>
      <c r="BK106" s="232">
        <f>ROUND(I106*H106,2)</f>
        <v>0</v>
      </c>
      <c r="BL106" s="19" t="s">
        <v>312</v>
      </c>
      <c r="BM106" s="231" t="s">
        <v>155</v>
      </c>
    </row>
    <row r="107" s="2" customFormat="1" ht="16.5" customHeight="1">
      <c r="A107" s="40"/>
      <c r="B107" s="41"/>
      <c r="C107" s="220" t="s">
        <v>156</v>
      </c>
      <c r="D107" s="220" t="s">
        <v>131</v>
      </c>
      <c r="E107" s="221" t="s">
        <v>598</v>
      </c>
      <c r="F107" s="222" t="s">
        <v>599</v>
      </c>
      <c r="G107" s="223" t="s">
        <v>144</v>
      </c>
      <c r="H107" s="224">
        <v>1</v>
      </c>
      <c r="I107" s="225"/>
      <c r="J107" s="226">
        <f>ROUND(I107*H107,2)</f>
        <v>0</v>
      </c>
      <c r="K107" s="222" t="s">
        <v>135</v>
      </c>
      <c r="L107" s="46"/>
      <c r="M107" s="227" t="s">
        <v>19</v>
      </c>
      <c r="N107" s="228" t="s">
        <v>40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312</v>
      </c>
      <c r="AT107" s="231" t="s">
        <v>131</v>
      </c>
      <c r="AU107" s="231" t="s">
        <v>79</v>
      </c>
      <c r="AY107" s="19" t="s">
        <v>129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77</v>
      </c>
      <c r="BK107" s="232">
        <f>ROUND(I107*H107,2)</f>
        <v>0</v>
      </c>
      <c r="BL107" s="19" t="s">
        <v>312</v>
      </c>
      <c r="BM107" s="231" t="s">
        <v>159</v>
      </c>
    </row>
    <row r="108" s="2" customFormat="1" ht="16.5" customHeight="1">
      <c r="A108" s="40"/>
      <c r="B108" s="41"/>
      <c r="C108" s="269" t="s">
        <v>148</v>
      </c>
      <c r="D108" s="269" t="s">
        <v>232</v>
      </c>
      <c r="E108" s="270" t="s">
        <v>600</v>
      </c>
      <c r="F108" s="271" t="s">
        <v>601</v>
      </c>
      <c r="G108" s="272" t="s">
        <v>144</v>
      </c>
      <c r="H108" s="273">
        <v>1</v>
      </c>
      <c r="I108" s="274"/>
      <c r="J108" s="275">
        <f>ROUND(I108*H108,2)</f>
        <v>0</v>
      </c>
      <c r="K108" s="271" t="s">
        <v>19</v>
      </c>
      <c r="L108" s="276"/>
      <c r="M108" s="277" t="s">
        <v>19</v>
      </c>
      <c r="N108" s="278" t="s">
        <v>40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593</v>
      </c>
      <c r="AT108" s="231" t="s">
        <v>232</v>
      </c>
      <c r="AU108" s="231" t="s">
        <v>79</v>
      </c>
      <c r="AY108" s="19" t="s">
        <v>129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77</v>
      </c>
      <c r="BK108" s="232">
        <f>ROUND(I108*H108,2)</f>
        <v>0</v>
      </c>
      <c r="BL108" s="19" t="s">
        <v>312</v>
      </c>
      <c r="BM108" s="231" t="s">
        <v>162</v>
      </c>
    </row>
    <row r="109" s="2" customFormat="1" ht="16.5" customHeight="1">
      <c r="A109" s="40"/>
      <c r="B109" s="41"/>
      <c r="C109" s="220" t="s">
        <v>164</v>
      </c>
      <c r="D109" s="220" t="s">
        <v>131</v>
      </c>
      <c r="E109" s="221" t="s">
        <v>602</v>
      </c>
      <c r="F109" s="222" t="s">
        <v>603</v>
      </c>
      <c r="G109" s="223" t="s">
        <v>144</v>
      </c>
      <c r="H109" s="224">
        <v>1</v>
      </c>
      <c r="I109" s="225"/>
      <c r="J109" s="226">
        <f>ROUND(I109*H109,2)</f>
        <v>0</v>
      </c>
      <c r="K109" s="222" t="s">
        <v>19</v>
      </c>
      <c r="L109" s="46"/>
      <c r="M109" s="227" t="s">
        <v>19</v>
      </c>
      <c r="N109" s="228" t="s">
        <v>40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312</v>
      </c>
      <c r="AT109" s="231" t="s">
        <v>131</v>
      </c>
      <c r="AU109" s="231" t="s">
        <v>79</v>
      </c>
      <c r="AY109" s="19" t="s">
        <v>129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77</v>
      </c>
      <c r="BK109" s="232">
        <f>ROUND(I109*H109,2)</f>
        <v>0</v>
      </c>
      <c r="BL109" s="19" t="s">
        <v>312</v>
      </c>
      <c r="BM109" s="231" t="s">
        <v>175</v>
      </c>
    </row>
    <row r="110" s="2" customFormat="1">
      <c r="A110" s="40"/>
      <c r="B110" s="41"/>
      <c r="C110" s="42"/>
      <c r="D110" s="233" t="s">
        <v>137</v>
      </c>
      <c r="E110" s="42"/>
      <c r="F110" s="234" t="s">
        <v>604</v>
      </c>
      <c r="G110" s="42"/>
      <c r="H110" s="42"/>
      <c r="I110" s="138"/>
      <c r="J110" s="42"/>
      <c r="K110" s="42"/>
      <c r="L110" s="46"/>
      <c r="M110" s="235"/>
      <c r="N110" s="23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137</v>
      </c>
      <c r="AU110" s="19" t="s">
        <v>79</v>
      </c>
    </row>
    <row r="111" s="2" customFormat="1" ht="16.5" customHeight="1">
      <c r="A111" s="40"/>
      <c r="B111" s="41"/>
      <c r="C111" s="220" t="s">
        <v>152</v>
      </c>
      <c r="D111" s="220" t="s">
        <v>131</v>
      </c>
      <c r="E111" s="221" t="s">
        <v>605</v>
      </c>
      <c r="F111" s="222" t="s">
        <v>606</v>
      </c>
      <c r="G111" s="223" t="s">
        <v>144</v>
      </c>
      <c r="H111" s="224">
        <v>1</v>
      </c>
      <c r="I111" s="225"/>
      <c r="J111" s="226">
        <f>ROUND(I111*H111,2)</f>
        <v>0</v>
      </c>
      <c r="K111" s="222" t="s">
        <v>19</v>
      </c>
      <c r="L111" s="46"/>
      <c r="M111" s="227" t="s">
        <v>19</v>
      </c>
      <c r="N111" s="228" t="s">
        <v>40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312</v>
      </c>
      <c r="AT111" s="231" t="s">
        <v>131</v>
      </c>
      <c r="AU111" s="231" t="s">
        <v>79</v>
      </c>
      <c r="AY111" s="19" t="s">
        <v>129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77</v>
      </c>
      <c r="BK111" s="232">
        <f>ROUND(I111*H111,2)</f>
        <v>0</v>
      </c>
      <c r="BL111" s="19" t="s">
        <v>312</v>
      </c>
      <c r="BM111" s="231" t="s">
        <v>181</v>
      </c>
    </row>
    <row r="112" s="2" customFormat="1">
      <c r="A112" s="40"/>
      <c r="B112" s="41"/>
      <c r="C112" s="42"/>
      <c r="D112" s="233" t="s">
        <v>137</v>
      </c>
      <c r="E112" s="42"/>
      <c r="F112" s="234" t="s">
        <v>607</v>
      </c>
      <c r="G112" s="42"/>
      <c r="H112" s="42"/>
      <c r="I112" s="138"/>
      <c r="J112" s="42"/>
      <c r="K112" s="42"/>
      <c r="L112" s="46"/>
      <c r="M112" s="235"/>
      <c r="N112" s="23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137</v>
      </c>
      <c r="AU112" s="19" t="s">
        <v>79</v>
      </c>
    </row>
    <row r="113" s="2" customFormat="1" ht="21.75" customHeight="1">
      <c r="A113" s="40"/>
      <c r="B113" s="41"/>
      <c r="C113" s="220" t="s">
        <v>177</v>
      </c>
      <c r="D113" s="220" t="s">
        <v>131</v>
      </c>
      <c r="E113" s="221" t="s">
        <v>608</v>
      </c>
      <c r="F113" s="222" t="s">
        <v>609</v>
      </c>
      <c r="G113" s="223" t="s">
        <v>349</v>
      </c>
      <c r="H113" s="224">
        <v>5</v>
      </c>
      <c r="I113" s="225"/>
      <c r="J113" s="226">
        <f>ROUND(I113*H113,2)</f>
        <v>0</v>
      </c>
      <c r="K113" s="222" t="s">
        <v>135</v>
      </c>
      <c r="L113" s="46"/>
      <c r="M113" s="227" t="s">
        <v>19</v>
      </c>
      <c r="N113" s="228" t="s">
        <v>40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312</v>
      </c>
      <c r="AT113" s="231" t="s">
        <v>131</v>
      </c>
      <c r="AU113" s="231" t="s">
        <v>79</v>
      </c>
      <c r="AY113" s="19" t="s">
        <v>129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77</v>
      </c>
      <c r="BK113" s="232">
        <f>ROUND(I113*H113,2)</f>
        <v>0</v>
      </c>
      <c r="BL113" s="19" t="s">
        <v>312</v>
      </c>
      <c r="BM113" s="231" t="s">
        <v>186</v>
      </c>
    </row>
    <row r="114" s="2" customFormat="1" ht="16.5" customHeight="1">
      <c r="A114" s="40"/>
      <c r="B114" s="41"/>
      <c r="C114" s="269" t="s">
        <v>155</v>
      </c>
      <c r="D114" s="269" t="s">
        <v>232</v>
      </c>
      <c r="E114" s="270" t="s">
        <v>610</v>
      </c>
      <c r="F114" s="271" t="s">
        <v>611</v>
      </c>
      <c r="G114" s="272" t="s">
        <v>349</v>
      </c>
      <c r="H114" s="273">
        <v>5.75</v>
      </c>
      <c r="I114" s="274"/>
      <c r="J114" s="275">
        <f>ROUND(I114*H114,2)</f>
        <v>0</v>
      </c>
      <c r="K114" s="271" t="s">
        <v>135</v>
      </c>
      <c r="L114" s="276"/>
      <c r="M114" s="277" t="s">
        <v>19</v>
      </c>
      <c r="N114" s="278" t="s">
        <v>40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593</v>
      </c>
      <c r="AT114" s="231" t="s">
        <v>232</v>
      </c>
      <c r="AU114" s="231" t="s">
        <v>79</v>
      </c>
      <c r="AY114" s="19" t="s">
        <v>129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77</v>
      </c>
      <c r="BK114" s="232">
        <f>ROUND(I114*H114,2)</f>
        <v>0</v>
      </c>
      <c r="BL114" s="19" t="s">
        <v>312</v>
      </c>
      <c r="BM114" s="231" t="s">
        <v>193</v>
      </c>
    </row>
    <row r="115" s="13" customFormat="1">
      <c r="A115" s="13"/>
      <c r="B115" s="237"/>
      <c r="C115" s="238"/>
      <c r="D115" s="233" t="s">
        <v>170</v>
      </c>
      <c r="E115" s="239" t="s">
        <v>19</v>
      </c>
      <c r="F115" s="240" t="s">
        <v>612</v>
      </c>
      <c r="G115" s="238"/>
      <c r="H115" s="241">
        <v>5.75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170</v>
      </c>
      <c r="AU115" s="247" t="s">
        <v>79</v>
      </c>
      <c r="AV115" s="13" t="s">
        <v>79</v>
      </c>
      <c r="AW115" s="13" t="s">
        <v>31</v>
      </c>
      <c r="AX115" s="13" t="s">
        <v>69</v>
      </c>
      <c r="AY115" s="247" t="s">
        <v>129</v>
      </c>
    </row>
    <row r="116" s="14" customFormat="1">
      <c r="A116" s="14"/>
      <c r="B116" s="248"/>
      <c r="C116" s="249"/>
      <c r="D116" s="233" t="s">
        <v>170</v>
      </c>
      <c r="E116" s="250" t="s">
        <v>19</v>
      </c>
      <c r="F116" s="251" t="s">
        <v>172</v>
      </c>
      <c r="G116" s="249"/>
      <c r="H116" s="252">
        <v>5.75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8" t="s">
        <v>170</v>
      </c>
      <c r="AU116" s="258" t="s">
        <v>79</v>
      </c>
      <c r="AV116" s="14" t="s">
        <v>136</v>
      </c>
      <c r="AW116" s="14" t="s">
        <v>31</v>
      </c>
      <c r="AX116" s="14" t="s">
        <v>77</v>
      </c>
      <c r="AY116" s="258" t="s">
        <v>129</v>
      </c>
    </row>
    <row r="117" s="12" customFormat="1" ht="22.8" customHeight="1">
      <c r="A117" s="12"/>
      <c r="B117" s="204"/>
      <c r="C117" s="205"/>
      <c r="D117" s="206" t="s">
        <v>68</v>
      </c>
      <c r="E117" s="218" t="s">
        <v>613</v>
      </c>
      <c r="F117" s="218" t="s">
        <v>614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SUM(P118:P131)</f>
        <v>0</v>
      </c>
      <c r="Q117" s="212"/>
      <c r="R117" s="213">
        <f>SUM(R118:R131)</f>
        <v>0</v>
      </c>
      <c r="S117" s="212"/>
      <c r="T117" s="214">
        <f>SUM(T118:T131)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141</v>
      </c>
      <c r="AT117" s="216" t="s">
        <v>68</v>
      </c>
      <c r="AU117" s="216" t="s">
        <v>77</v>
      </c>
      <c r="AY117" s="215" t="s">
        <v>129</v>
      </c>
      <c r="BK117" s="217">
        <f>SUM(BK118:BK131)</f>
        <v>0</v>
      </c>
    </row>
    <row r="118" s="2" customFormat="1" ht="33" customHeight="1">
      <c r="A118" s="40"/>
      <c r="B118" s="41"/>
      <c r="C118" s="220" t="s">
        <v>190</v>
      </c>
      <c r="D118" s="220" t="s">
        <v>131</v>
      </c>
      <c r="E118" s="221" t="s">
        <v>615</v>
      </c>
      <c r="F118" s="222" t="s">
        <v>616</v>
      </c>
      <c r="G118" s="223" t="s">
        <v>349</v>
      </c>
      <c r="H118" s="224">
        <v>3</v>
      </c>
      <c r="I118" s="225"/>
      <c r="J118" s="226">
        <f>ROUND(I118*H118,2)</f>
        <v>0</v>
      </c>
      <c r="K118" s="222" t="s">
        <v>135</v>
      </c>
      <c r="L118" s="46"/>
      <c r="M118" s="227" t="s">
        <v>19</v>
      </c>
      <c r="N118" s="228" t="s">
        <v>40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312</v>
      </c>
      <c r="AT118" s="231" t="s">
        <v>131</v>
      </c>
      <c r="AU118" s="231" t="s">
        <v>79</v>
      </c>
      <c r="AY118" s="19" t="s">
        <v>129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77</v>
      </c>
      <c r="BK118" s="232">
        <f>ROUND(I118*H118,2)</f>
        <v>0</v>
      </c>
      <c r="BL118" s="19" t="s">
        <v>312</v>
      </c>
      <c r="BM118" s="231" t="s">
        <v>216</v>
      </c>
    </row>
    <row r="119" s="2" customFormat="1" ht="21.75" customHeight="1">
      <c r="A119" s="40"/>
      <c r="B119" s="41"/>
      <c r="C119" s="220" t="s">
        <v>159</v>
      </c>
      <c r="D119" s="220" t="s">
        <v>131</v>
      </c>
      <c r="E119" s="221" t="s">
        <v>617</v>
      </c>
      <c r="F119" s="222" t="s">
        <v>618</v>
      </c>
      <c r="G119" s="223" t="s">
        <v>349</v>
      </c>
      <c r="H119" s="224">
        <v>3</v>
      </c>
      <c r="I119" s="225"/>
      <c r="J119" s="226">
        <f>ROUND(I119*H119,2)</f>
        <v>0</v>
      </c>
      <c r="K119" s="222" t="s">
        <v>135</v>
      </c>
      <c r="L119" s="46"/>
      <c r="M119" s="227" t="s">
        <v>19</v>
      </c>
      <c r="N119" s="228" t="s">
        <v>40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312</v>
      </c>
      <c r="AT119" s="231" t="s">
        <v>131</v>
      </c>
      <c r="AU119" s="231" t="s">
        <v>79</v>
      </c>
      <c r="AY119" s="19" t="s">
        <v>129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77</v>
      </c>
      <c r="BK119" s="232">
        <f>ROUND(I119*H119,2)</f>
        <v>0</v>
      </c>
      <c r="BL119" s="19" t="s">
        <v>312</v>
      </c>
      <c r="BM119" s="231" t="s">
        <v>222</v>
      </c>
    </row>
    <row r="120" s="2" customFormat="1" ht="16.5" customHeight="1">
      <c r="A120" s="40"/>
      <c r="B120" s="41"/>
      <c r="C120" s="269" t="s">
        <v>8</v>
      </c>
      <c r="D120" s="269" t="s">
        <v>232</v>
      </c>
      <c r="E120" s="270" t="s">
        <v>619</v>
      </c>
      <c r="F120" s="271" t="s">
        <v>620</v>
      </c>
      <c r="G120" s="272" t="s">
        <v>235</v>
      </c>
      <c r="H120" s="273">
        <v>0.56699999999999995</v>
      </c>
      <c r="I120" s="274"/>
      <c r="J120" s="275">
        <f>ROUND(I120*H120,2)</f>
        <v>0</v>
      </c>
      <c r="K120" s="271" t="s">
        <v>135</v>
      </c>
      <c r="L120" s="276"/>
      <c r="M120" s="277" t="s">
        <v>19</v>
      </c>
      <c r="N120" s="278" t="s">
        <v>40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593</v>
      </c>
      <c r="AT120" s="231" t="s">
        <v>232</v>
      </c>
      <c r="AU120" s="231" t="s">
        <v>79</v>
      </c>
      <c r="AY120" s="19" t="s">
        <v>129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77</v>
      </c>
      <c r="BK120" s="232">
        <f>ROUND(I120*H120,2)</f>
        <v>0</v>
      </c>
      <c r="BL120" s="19" t="s">
        <v>312</v>
      </c>
      <c r="BM120" s="231" t="s">
        <v>228</v>
      </c>
    </row>
    <row r="121" s="13" customFormat="1">
      <c r="A121" s="13"/>
      <c r="B121" s="237"/>
      <c r="C121" s="238"/>
      <c r="D121" s="233" t="s">
        <v>170</v>
      </c>
      <c r="E121" s="239" t="s">
        <v>19</v>
      </c>
      <c r="F121" s="240" t="s">
        <v>621</v>
      </c>
      <c r="G121" s="238"/>
      <c r="H121" s="241">
        <v>0.56699999999999995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7" t="s">
        <v>170</v>
      </c>
      <c r="AU121" s="247" t="s">
        <v>79</v>
      </c>
      <c r="AV121" s="13" t="s">
        <v>79</v>
      </c>
      <c r="AW121" s="13" t="s">
        <v>31</v>
      </c>
      <c r="AX121" s="13" t="s">
        <v>69</v>
      </c>
      <c r="AY121" s="247" t="s">
        <v>129</v>
      </c>
    </row>
    <row r="122" s="14" customFormat="1">
      <c r="A122" s="14"/>
      <c r="B122" s="248"/>
      <c r="C122" s="249"/>
      <c r="D122" s="233" t="s">
        <v>170</v>
      </c>
      <c r="E122" s="250" t="s">
        <v>19</v>
      </c>
      <c r="F122" s="251" t="s">
        <v>172</v>
      </c>
      <c r="G122" s="249"/>
      <c r="H122" s="252">
        <v>0.56699999999999995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8" t="s">
        <v>170</v>
      </c>
      <c r="AU122" s="258" t="s">
        <v>79</v>
      </c>
      <c r="AV122" s="14" t="s">
        <v>136</v>
      </c>
      <c r="AW122" s="14" t="s">
        <v>31</v>
      </c>
      <c r="AX122" s="14" t="s">
        <v>77</v>
      </c>
      <c r="AY122" s="258" t="s">
        <v>129</v>
      </c>
    </row>
    <row r="123" s="2" customFormat="1" ht="16.5" customHeight="1">
      <c r="A123" s="40"/>
      <c r="B123" s="41"/>
      <c r="C123" s="269" t="s">
        <v>162</v>
      </c>
      <c r="D123" s="269" t="s">
        <v>232</v>
      </c>
      <c r="E123" s="270" t="s">
        <v>622</v>
      </c>
      <c r="F123" s="271" t="s">
        <v>623</v>
      </c>
      <c r="G123" s="272" t="s">
        <v>349</v>
      </c>
      <c r="H123" s="273">
        <v>3</v>
      </c>
      <c r="I123" s="274"/>
      <c r="J123" s="275">
        <f>ROUND(I123*H123,2)</f>
        <v>0</v>
      </c>
      <c r="K123" s="271" t="s">
        <v>135</v>
      </c>
      <c r="L123" s="276"/>
      <c r="M123" s="277" t="s">
        <v>19</v>
      </c>
      <c r="N123" s="278" t="s">
        <v>40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593</v>
      </c>
      <c r="AT123" s="231" t="s">
        <v>232</v>
      </c>
      <c r="AU123" s="231" t="s">
        <v>79</v>
      </c>
      <c r="AY123" s="19" t="s">
        <v>129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9" t="s">
        <v>77</v>
      </c>
      <c r="BK123" s="232">
        <f>ROUND(I123*H123,2)</f>
        <v>0</v>
      </c>
      <c r="BL123" s="19" t="s">
        <v>312</v>
      </c>
      <c r="BM123" s="231" t="s">
        <v>236</v>
      </c>
    </row>
    <row r="124" s="2" customFormat="1" ht="21.75" customHeight="1">
      <c r="A124" s="40"/>
      <c r="B124" s="41"/>
      <c r="C124" s="220" t="s">
        <v>209</v>
      </c>
      <c r="D124" s="220" t="s">
        <v>131</v>
      </c>
      <c r="E124" s="221" t="s">
        <v>624</v>
      </c>
      <c r="F124" s="222" t="s">
        <v>625</v>
      </c>
      <c r="G124" s="223" t="s">
        <v>349</v>
      </c>
      <c r="H124" s="224">
        <v>3</v>
      </c>
      <c r="I124" s="225"/>
      <c r="J124" s="226">
        <f>ROUND(I124*H124,2)</f>
        <v>0</v>
      </c>
      <c r="K124" s="222" t="s">
        <v>135</v>
      </c>
      <c r="L124" s="46"/>
      <c r="M124" s="227" t="s">
        <v>19</v>
      </c>
      <c r="N124" s="228" t="s">
        <v>40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312</v>
      </c>
      <c r="AT124" s="231" t="s">
        <v>131</v>
      </c>
      <c r="AU124" s="231" t="s">
        <v>79</v>
      </c>
      <c r="AY124" s="19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77</v>
      </c>
      <c r="BK124" s="232">
        <f>ROUND(I124*H124,2)</f>
        <v>0</v>
      </c>
      <c r="BL124" s="19" t="s">
        <v>312</v>
      </c>
      <c r="BM124" s="231" t="s">
        <v>242</v>
      </c>
    </row>
    <row r="125" s="2" customFormat="1" ht="16.5" customHeight="1">
      <c r="A125" s="40"/>
      <c r="B125" s="41"/>
      <c r="C125" s="220" t="s">
        <v>175</v>
      </c>
      <c r="D125" s="220" t="s">
        <v>131</v>
      </c>
      <c r="E125" s="221" t="s">
        <v>626</v>
      </c>
      <c r="F125" s="222" t="s">
        <v>627</v>
      </c>
      <c r="G125" s="223" t="s">
        <v>349</v>
      </c>
      <c r="H125" s="224">
        <v>4</v>
      </c>
      <c r="I125" s="225"/>
      <c r="J125" s="226">
        <f>ROUND(I125*H125,2)</f>
        <v>0</v>
      </c>
      <c r="K125" s="222" t="s">
        <v>135</v>
      </c>
      <c r="L125" s="46"/>
      <c r="M125" s="227" t="s">
        <v>19</v>
      </c>
      <c r="N125" s="228" t="s">
        <v>40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312</v>
      </c>
      <c r="AT125" s="231" t="s">
        <v>131</v>
      </c>
      <c r="AU125" s="231" t="s">
        <v>79</v>
      </c>
      <c r="AY125" s="19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77</v>
      </c>
      <c r="BK125" s="232">
        <f>ROUND(I125*H125,2)</f>
        <v>0</v>
      </c>
      <c r="BL125" s="19" t="s">
        <v>312</v>
      </c>
      <c r="BM125" s="231" t="s">
        <v>256</v>
      </c>
    </row>
    <row r="126" s="2" customFormat="1" ht="16.5" customHeight="1">
      <c r="A126" s="40"/>
      <c r="B126" s="41"/>
      <c r="C126" s="269" t="s">
        <v>219</v>
      </c>
      <c r="D126" s="269" t="s">
        <v>232</v>
      </c>
      <c r="E126" s="270" t="s">
        <v>628</v>
      </c>
      <c r="F126" s="271" t="s">
        <v>629</v>
      </c>
      <c r="G126" s="272" t="s">
        <v>349</v>
      </c>
      <c r="H126" s="273">
        <v>4</v>
      </c>
      <c r="I126" s="274"/>
      <c r="J126" s="275">
        <f>ROUND(I126*H126,2)</f>
        <v>0</v>
      </c>
      <c r="K126" s="271" t="s">
        <v>135</v>
      </c>
      <c r="L126" s="276"/>
      <c r="M126" s="277" t="s">
        <v>19</v>
      </c>
      <c r="N126" s="278" t="s">
        <v>40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593</v>
      </c>
      <c r="AT126" s="231" t="s">
        <v>232</v>
      </c>
      <c r="AU126" s="231" t="s">
        <v>79</v>
      </c>
      <c r="AY126" s="19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77</v>
      </c>
      <c r="BK126" s="232">
        <f>ROUND(I126*H126,2)</f>
        <v>0</v>
      </c>
      <c r="BL126" s="19" t="s">
        <v>312</v>
      </c>
      <c r="BM126" s="231" t="s">
        <v>262</v>
      </c>
    </row>
    <row r="127" s="2" customFormat="1" ht="21.75" customHeight="1">
      <c r="A127" s="40"/>
      <c r="B127" s="41"/>
      <c r="C127" s="220" t="s">
        <v>181</v>
      </c>
      <c r="D127" s="220" t="s">
        <v>131</v>
      </c>
      <c r="E127" s="221" t="s">
        <v>630</v>
      </c>
      <c r="F127" s="222" t="s">
        <v>631</v>
      </c>
      <c r="G127" s="223" t="s">
        <v>349</v>
      </c>
      <c r="H127" s="224">
        <v>3</v>
      </c>
      <c r="I127" s="225"/>
      <c r="J127" s="226">
        <f>ROUND(I127*H127,2)</f>
        <v>0</v>
      </c>
      <c r="K127" s="222" t="s">
        <v>135</v>
      </c>
      <c r="L127" s="46"/>
      <c r="M127" s="227" t="s">
        <v>19</v>
      </c>
      <c r="N127" s="228" t="s">
        <v>40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312</v>
      </c>
      <c r="AT127" s="231" t="s">
        <v>131</v>
      </c>
      <c r="AU127" s="231" t="s">
        <v>79</v>
      </c>
      <c r="AY127" s="19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77</v>
      </c>
      <c r="BK127" s="232">
        <f>ROUND(I127*H127,2)</f>
        <v>0</v>
      </c>
      <c r="BL127" s="19" t="s">
        <v>312</v>
      </c>
      <c r="BM127" s="231" t="s">
        <v>266</v>
      </c>
    </row>
    <row r="128" s="2" customFormat="1" ht="21.75" customHeight="1">
      <c r="A128" s="40"/>
      <c r="B128" s="41"/>
      <c r="C128" s="220" t="s">
        <v>7</v>
      </c>
      <c r="D128" s="220" t="s">
        <v>131</v>
      </c>
      <c r="E128" s="221" t="s">
        <v>632</v>
      </c>
      <c r="F128" s="222" t="s">
        <v>633</v>
      </c>
      <c r="G128" s="223" t="s">
        <v>180</v>
      </c>
      <c r="H128" s="224">
        <v>0.29999999999999999</v>
      </c>
      <c r="I128" s="225"/>
      <c r="J128" s="226">
        <f>ROUND(I128*H128,2)</f>
        <v>0</v>
      </c>
      <c r="K128" s="222" t="s">
        <v>135</v>
      </c>
      <c r="L128" s="46"/>
      <c r="M128" s="227" t="s">
        <v>19</v>
      </c>
      <c r="N128" s="228" t="s">
        <v>40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312</v>
      </c>
      <c r="AT128" s="231" t="s">
        <v>131</v>
      </c>
      <c r="AU128" s="231" t="s">
        <v>79</v>
      </c>
      <c r="AY128" s="19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77</v>
      </c>
      <c r="BK128" s="232">
        <f>ROUND(I128*H128,2)</f>
        <v>0</v>
      </c>
      <c r="BL128" s="19" t="s">
        <v>312</v>
      </c>
      <c r="BM128" s="231" t="s">
        <v>271</v>
      </c>
    </row>
    <row r="129" s="2" customFormat="1" ht="21.75" customHeight="1">
      <c r="A129" s="40"/>
      <c r="B129" s="41"/>
      <c r="C129" s="220" t="s">
        <v>186</v>
      </c>
      <c r="D129" s="220" t="s">
        <v>131</v>
      </c>
      <c r="E129" s="221" t="s">
        <v>634</v>
      </c>
      <c r="F129" s="222" t="s">
        <v>635</v>
      </c>
      <c r="G129" s="223" t="s">
        <v>180</v>
      </c>
      <c r="H129" s="224">
        <v>4.5</v>
      </c>
      <c r="I129" s="225"/>
      <c r="J129" s="226">
        <f>ROUND(I129*H129,2)</f>
        <v>0</v>
      </c>
      <c r="K129" s="222" t="s">
        <v>135</v>
      </c>
      <c r="L129" s="46"/>
      <c r="M129" s="227" t="s">
        <v>19</v>
      </c>
      <c r="N129" s="228" t="s">
        <v>40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312</v>
      </c>
      <c r="AT129" s="231" t="s">
        <v>131</v>
      </c>
      <c r="AU129" s="231" t="s">
        <v>79</v>
      </c>
      <c r="AY129" s="19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77</v>
      </c>
      <c r="BK129" s="232">
        <f>ROUND(I129*H129,2)</f>
        <v>0</v>
      </c>
      <c r="BL129" s="19" t="s">
        <v>312</v>
      </c>
      <c r="BM129" s="231" t="s">
        <v>275</v>
      </c>
    </row>
    <row r="130" s="13" customFormat="1">
      <c r="A130" s="13"/>
      <c r="B130" s="237"/>
      <c r="C130" s="238"/>
      <c r="D130" s="233" t="s">
        <v>170</v>
      </c>
      <c r="E130" s="239" t="s">
        <v>19</v>
      </c>
      <c r="F130" s="240" t="s">
        <v>636</v>
      </c>
      <c r="G130" s="238"/>
      <c r="H130" s="241">
        <v>4.5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170</v>
      </c>
      <c r="AU130" s="247" t="s">
        <v>79</v>
      </c>
      <c r="AV130" s="13" t="s">
        <v>79</v>
      </c>
      <c r="AW130" s="13" t="s">
        <v>31</v>
      </c>
      <c r="AX130" s="13" t="s">
        <v>69</v>
      </c>
      <c r="AY130" s="247" t="s">
        <v>129</v>
      </c>
    </row>
    <row r="131" s="14" customFormat="1">
      <c r="A131" s="14"/>
      <c r="B131" s="248"/>
      <c r="C131" s="249"/>
      <c r="D131" s="233" t="s">
        <v>170</v>
      </c>
      <c r="E131" s="250" t="s">
        <v>19</v>
      </c>
      <c r="F131" s="251" t="s">
        <v>172</v>
      </c>
      <c r="G131" s="249"/>
      <c r="H131" s="252">
        <v>4.5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8" t="s">
        <v>170</v>
      </c>
      <c r="AU131" s="258" t="s">
        <v>79</v>
      </c>
      <c r="AV131" s="14" t="s">
        <v>136</v>
      </c>
      <c r="AW131" s="14" t="s">
        <v>31</v>
      </c>
      <c r="AX131" s="14" t="s">
        <v>77</v>
      </c>
      <c r="AY131" s="258" t="s">
        <v>129</v>
      </c>
    </row>
    <row r="132" s="12" customFormat="1" ht="25.92" customHeight="1">
      <c r="A132" s="12"/>
      <c r="B132" s="204"/>
      <c r="C132" s="205"/>
      <c r="D132" s="206" t="s">
        <v>68</v>
      </c>
      <c r="E132" s="207" t="s">
        <v>637</v>
      </c>
      <c r="F132" s="207" t="s">
        <v>638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P133+P140+P167</f>
        <v>0</v>
      </c>
      <c r="Q132" s="212"/>
      <c r="R132" s="213">
        <f>R133+R140+R167</f>
        <v>0</v>
      </c>
      <c r="S132" s="212"/>
      <c r="T132" s="214">
        <f>T133+T140+T167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77</v>
      </c>
      <c r="AT132" s="216" t="s">
        <v>68</v>
      </c>
      <c r="AU132" s="216" t="s">
        <v>69</v>
      </c>
      <c r="AY132" s="215" t="s">
        <v>129</v>
      </c>
      <c r="BK132" s="217">
        <f>BK133+BK140+BK167</f>
        <v>0</v>
      </c>
    </row>
    <row r="133" s="12" customFormat="1" ht="22.8" customHeight="1">
      <c r="A133" s="12"/>
      <c r="B133" s="204"/>
      <c r="C133" s="205"/>
      <c r="D133" s="206" t="s">
        <v>68</v>
      </c>
      <c r="E133" s="218" t="s">
        <v>77</v>
      </c>
      <c r="F133" s="218" t="s">
        <v>130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SUM(P134:P139)</f>
        <v>0</v>
      </c>
      <c r="Q133" s="212"/>
      <c r="R133" s="213">
        <f>SUM(R134:R139)</f>
        <v>0</v>
      </c>
      <c r="S133" s="212"/>
      <c r="T133" s="214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77</v>
      </c>
      <c r="AT133" s="216" t="s">
        <v>68</v>
      </c>
      <c r="AU133" s="216" t="s">
        <v>77</v>
      </c>
      <c r="AY133" s="215" t="s">
        <v>129</v>
      </c>
      <c r="BK133" s="217">
        <f>SUM(BK134:BK139)</f>
        <v>0</v>
      </c>
    </row>
    <row r="134" s="2" customFormat="1" ht="21.75" customHeight="1">
      <c r="A134" s="40"/>
      <c r="B134" s="41"/>
      <c r="C134" s="220" t="s">
        <v>245</v>
      </c>
      <c r="D134" s="220" t="s">
        <v>131</v>
      </c>
      <c r="E134" s="221" t="s">
        <v>254</v>
      </c>
      <c r="F134" s="222" t="s">
        <v>255</v>
      </c>
      <c r="G134" s="223" t="s">
        <v>180</v>
      </c>
      <c r="H134" s="224">
        <v>7.2839999999999998</v>
      </c>
      <c r="I134" s="225"/>
      <c r="J134" s="226">
        <f>ROUND(I134*H134,2)</f>
        <v>0</v>
      </c>
      <c r="K134" s="222" t="s">
        <v>135</v>
      </c>
      <c r="L134" s="46"/>
      <c r="M134" s="227" t="s">
        <v>19</v>
      </c>
      <c r="N134" s="228" t="s">
        <v>40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136</v>
      </c>
      <c r="AT134" s="231" t="s">
        <v>131</v>
      </c>
      <c r="AU134" s="231" t="s">
        <v>79</v>
      </c>
      <c r="AY134" s="19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77</v>
      </c>
      <c r="BK134" s="232">
        <f>ROUND(I134*H134,2)</f>
        <v>0</v>
      </c>
      <c r="BL134" s="19" t="s">
        <v>136</v>
      </c>
      <c r="BM134" s="231" t="s">
        <v>279</v>
      </c>
    </row>
    <row r="135" s="13" customFormat="1">
      <c r="A135" s="13"/>
      <c r="B135" s="237"/>
      <c r="C135" s="238"/>
      <c r="D135" s="233" t="s">
        <v>170</v>
      </c>
      <c r="E135" s="239" t="s">
        <v>19</v>
      </c>
      <c r="F135" s="240" t="s">
        <v>639</v>
      </c>
      <c r="G135" s="238"/>
      <c r="H135" s="241">
        <v>7.2839999999999998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170</v>
      </c>
      <c r="AU135" s="247" t="s">
        <v>79</v>
      </c>
      <c r="AV135" s="13" t="s">
        <v>79</v>
      </c>
      <c r="AW135" s="13" t="s">
        <v>31</v>
      </c>
      <c r="AX135" s="13" t="s">
        <v>69</v>
      </c>
      <c r="AY135" s="247" t="s">
        <v>129</v>
      </c>
    </row>
    <row r="136" s="14" customFormat="1">
      <c r="A136" s="14"/>
      <c r="B136" s="248"/>
      <c r="C136" s="249"/>
      <c r="D136" s="233" t="s">
        <v>170</v>
      </c>
      <c r="E136" s="250" t="s">
        <v>19</v>
      </c>
      <c r="F136" s="251" t="s">
        <v>172</v>
      </c>
      <c r="G136" s="249"/>
      <c r="H136" s="252">
        <v>7.2839999999999998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170</v>
      </c>
      <c r="AU136" s="258" t="s">
        <v>79</v>
      </c>
      <c r="AV136" s="14" t="s">
        <v>136</v>
      </c>
      <c r="AW136" s="14" t="s">
        <v>31</v>
      </c>
      <c r="AX136" s="14" t="s">
        <v>77</v>
      </c>
      <c r="AY136" s="258" t="s">
        <v>129</v>
      </c>
    </row>
    <row r="137" s="2" customFormat="1" ht="21.75" customHeight="1">
      <c r="A137" s="40"/>
      <c r="B137" s="41"/>
      <c r="C137" s="220" t="s">
        <v>193</v>
      </c>
      <c r="D137" s="220" t="s">
        <v>131</v>
      </c>
      <c r="E137" s="221" t="s">
        <v>584</v>
      </c>
      <c r="F137" s="222" t="s">
        <v>585</v>
      </c>
      <c r="G137" s="223" t="s">
        <v>235</v>
      </c>
      <c r="H137" s="224">
        <v>12.382999999999999</v>
      </c>
      <c r="I137" s="225"/>
      <c r="J137" s="226">
        <f>ROUND(I137*H137,2)</f>
        <v>0</v>
      </c>
      <c r="K137" s="222" t="s">
        <v>135</v>
      </c>
      <c r="L137" s="46"/>
      <c r="M137" s="227" t="s">
        <v>19</v>
      </c>
      <c r="N137" s="228" t="s">
        <v>40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136</v>
      </c>
      <c r="AT137" s="231" t="s">
        <v>131</v>
      </c>
      <c r="AU137" s="231" t="s">
        <v>79</v>
      </c>
      <c r="AY137" s="19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77</v>
      </c>
      <c r="BK137" s="232">
        <f>ROUND(I137*H137,2)</f>
        <v>0</v>
      </c>
      <c r="BL137" s="19" t="s">
        <v>136</v>
      </c>
      <c r="BM137" s="231" t="s">
        <v>282</v>
      </c>
    </row>
    <row r="138" s="13" customFormat="1">
      <c r="A138" s="13"/>
      <c r="B138" s="237"/>
      <c r="C138" s="238"/>
      <c r="D138" s="233" t="s">
        <v>170</v>
      </c>
      <c r="E138" s="239" t="s">
        <v>19</v>
      </c>
      <c r="F138" s="240" t="s">
        <v>640</v>
      </c>
      <c r="G138" s="238"/>
      <c r="H138" s="241">
        <v>12.382999999999999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79</v>
      </c>
      <c r="AV138" s="13" t="s">
        <v>79</v>
      </c>
      <c r="AW138" s="13" t="s">
        <v>31</v>
      </c>
      <c r="AX138" s="13" t="s">
        <v>69</v>
      </c>
      <c r="AY138" s="247" t="s">
        <v>129</v>
      </c>
    </row>
    <row r="139" s="14" customFormat="1">
      <c r="A139" s="14"/>
      <c r="B139" s="248"/>
      <c r="C139" s="249"/>
      <c r="D139" s="233" t="s">
        <v>170</v>
      </c>
      <c r="E139" s="250" t="s">
        <v>19</v>
      </c>
      <c r="F139" s="251" t="s">
        <v>172</v>
      </c>
      <c r="G139" s="249"/>
      <c r="H139" s="252">
        <v>12.382999999999999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170</v>
      </c>
      <c r="AU139" s="258" t="s">
        <v>79</v>
      </c>
      <c r="AV139" s="14" t="s">
        <v>136</v>
      </c>
      <c r="AW139" s="14" t="s">
        <v>31</v>
      </c>
      <c r="AX139" s="14" t="s">
        <v>77</v>
      </c>
      <c r="AY139" s="258" t="s">
        <v>129</v>
      </c>
    </row>
    <row r="140" s="12" customFormat="1" ht="22.8" customHeight="1">
      <c r="A140" s="12"/>
      <c r="B140" s="204"/>
      <c r="C140" s="205"/>
      <c r="D140" s="206" t="s">
        <v>68</v>
      </c>
      <c r="E140" s="218" t="s">
        <v>587</v>
      </c>
      <c r="F140" s="218" t="s">
        <v>588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SUM(P141:P166)</f>
        <v>0</v>
      </c>
      <c r="Q140" s="212"/>
      <c r="R140" s="213">
        <f>SUM(R141:R166)</f>
        <v>0</v>
      </c>
      <c r="S140" s="212"/>
      <c r="T140" s="214">
        <f>SUM(T141:T166)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141</v>
      </c>
      <c r="AT140" s="216" t="s">
        <v>68</v>
      </c>
      <c r="AU140" s="216" t="s">
        <v>77</v>
      </c>
      <c r="AY140" s="215" t="s">
        <v>129</v>
      </c>
      <c r="BK140" s="217">
        <f>SUM(BK141:BK166)</f>
        <v>0</v>
      </c>
    </row>
    <row r="141" s="2" customFormat="1" ht="21.75" customHeight="1">
      <c r="A141" s="40"/>
      <c r="B141" s="41"/>
      <c r="C141" s="220" t="s">
        <v>259</v>
      </c>
      <c r="D141" s="220" t="s">
        <v>131</v>
      </c>
      <c r="E141" s="221" t="s">
        <v>589</v>
      </c>
      <c r="F141" s="222" t="s">
        <v>590</v>
      </c>
      <c r="G141" s="223" t="s">
        <v>144</v>
      </c>
      <c r="H141" s="224">
        <v>4</v>
      </c>
      <c r="I141" s="225"/>
      <c r="J141" s="226">
        <f>ROUND(I141*H141,2)</f>
        <v>0</v>
      </c>
      <c r="K141" s="222" t="s">
        <v>135</v>
      </c>
      <c r="L141" s="46"/>
      <c r="M141" s="227" t="s">
        <v>19</v>
      </c>
      <c r="N141" s="228" t="s">
        <v>40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312</v>
      </c>
      <c r="AT141" s="231" t="s">
        <v>131</v>
      </c>
      <c r="AU141" s="231" t="s">
        <v>79</v>
      </c>
      <c r="AY141" s="19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77</v>
      </c>
      <c r="BK141" s="232">
        <f>ROUND(I141*H141,2)</f>
        <v>0</v>
      </c>
      <c r="BL141" s="19" t="s">
        <v>312</v>
      </c>
      <c r="BM141" s="231" t="s">
        <v>287</v>
      </c>
    </row>
    <row r="142" s="2" customFormat="1" ht="16.5" customHeight="1">
      <c r="A142" s="40"/>
      <c r="B142" s="41"/>
      <c r="C142" s="269" t="s">
        <v>216</v>
      </c>
      <c r="D142" s="269" t="s">
        <v>232</v>
      </c>
      <c r="E142" s="270" t="s">
        <v>591</v>
      </c>
      <c r="F142" s="271" t="s">
        <v>592</v>
      </c>
      <c r="G142" s="272" t="s">
        <v>144</v>
      </c>
      <c r="H142" s="273">
        <v>4</v>
      </c>
      <c r="I142" s="274"/>
      <c r="J142" s="275">
        <f>ROUND(I142*H142,2)</f>
        <v>0</v>
      </c>
      <c r="K142" s="271" t="s">
        <v>19</v>
      </c>
      <c r="L142" s="276"/>
      <c r="M142" s="277" t="s">
        <v>19</v>
      </c>
      <c r="N142" s="278" t="s">
        <v>40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593</v>
      </c>
      <c r="AT142" s="231" t="s">
        <v>232</v>
      </c>
      <c r="AU142" s="231" t="s">
        <v>79</v>
      </c>
      <c r="AY142" s="19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77</v>
      </c>
      <c r="BK142" s="232">
        <f>ROUND(I142*H142,2)</f>
        <v>0</v>
      </c>
      <c r="BL142" s="19" t="s">
        <v>312</v>
      </c>
      <c r="BM142" s="231" t="s">
        <v>290</v>
      </c>
    </row>
    <row r="143" s="2" customFormat="1" ht="21.75" customHeight="1">
      <c r="A143" s="40"/>
      <c r="B143" s="41"/>
      <c r="C143" s="220" t="s">
        <v>267</v>
      </c>
      <c r="D143" s="220" t="s">
        <v>131</v>
      </c>
      <c r="E143" s="221" t="s">
        <v>641</v>
      </c>
      <c r="F143" s="222" t="s">
        <v>642</v>
      </c>
      <c r="G143" s="223" t="s">
        <v>349</v>
      </c>
      <c r="H143" s="224">
        <v>55</v>
      </c>
      <c r="I143" s="225"/>
      <c r="J143" s="226">
        <f>ROUND(I143*H143,2)</f>
        <v>0</v>
      </c>
      <c r="K143" s="222" t="s">
        <v>135</v>
      </c>
      <c r="L143" s="46"/>
      <c r="M143" s="227" t="s">
        <v>19</v>
      </c>
      <c r="N143" s="228" t="s">
        <v>40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312</v>
      </c>
      <c r="AT143" s="231" t="s">
        <v>131</v>
      </c>
      <c r="AU143" s="231" t="s">
        <v>79</v>
      </c>
      <c r="AY143" s="19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77</v>
      </c>
      <c r="BK143" s="232">
        <f>ROUND(I143*H143,2)</f>
        <v>0</v>
      </c>
      <c r="BL143" s="19" t="s">
        <v>312</v>
      </c>
      <c r="BM143" s="231" t="s">
        <v>294</v>
      </c>
    </row>
    <row r="144" s="13" customFormat="1">
      <c r="A144" s="13"/>
      <c r="B144" s="237"/>
      <c r="C144" s="238"/>
      <c r="D144" s="233" t="s">
        <v>170</v>
      </c>
      <c r="E144" s="239" t="s">
        <v>19</v>
      </c>
      <c r="F144" s="240" t="s">
        <v>643</v>
      </c>
      <c r="G144" s="238"/>
      <c r="H144" s="241">
        <v>55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170</v>
      </c>
      <c r="AU144" s="247" t="s">
        <v>79</v>
      </c>
      <c r="AV144" s="13" t="s">
        <v>79</v>
      </c>
      <c r="AW144" s="13" t="s">
        <v>31</v>
      </c>
      <c r="AX144" s="13" t="s">
        <v>69</v>
      </c>
      <c r="AY144" s="247" t="s">
        <v>129</v>
      </c>
    </row>
    <row r="145" s="14" customFormat="1">
      <c r="A145" s="14"/>
      <c r="B145" s="248"/>
      <c r="C145" s="249"/>
      <c r="D145" s="233" t="s">
        <v>170</v>
      </c>
      <c r="E145" s="250" t="s">
        <v>19</v>
      </c>
      <c r="F145" s="251" t="s">
        <v>172</v>
      </c>
      <c r="G145" s="249"/>
      <c r="H145" s="252">
        <v>55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170</v>
      </c>
      <c r="AU145" s="258" t="s">
        <v>79</v>
      </c>
      <c r="AV145" s="14" t="s">
        <v>136</v>
      </c>
      <c r="AW145" s="14" t="s">
        <v>31</v>
      </c>
      <c r="AX145" s="14" t="s">
        <v>77</v>
      </c>
      <c r="AY145" s="258" t="s">
        <v>129</v>
      </c>
    </row>
    <row r="146" s="2" customFormat="1" ht="16.5" customHeight="1">
      <c r="A146" s="40"/>
      <c r="B146" s="41"/>
      <c r="C146" s="269" t="s">
        <v>222</v>
      </c>
      <c r="D146" s="269" t="s">
        <v>232</v>
      </c>
      <c r="E146" s="270" t="s">
        <v>644</v>
      </c>
      <c r="F146" s="271" t="s">
        <v>645</v>
      </c>
      <c r="G146" s="272" t="s">
        <v>349</v>
      </c>
      <c r="H146" s="273">
        <v>63.25</v>
      </c>
      <c r="I146" s="274"/>
      <c r="J146" s="275">
        <f>ROUND(I146*H146,2)</f>
        <v>0</v>
      </c>
      <c r="K146" s="271" t="s">
        <v>135</v>
      </c>
      <c r="L146" s="276"/>
      <c r="M146" s="277" t="s">
        <v>19</v>
      </c>
      <c r="N146" s="278" t="s">
        <v>40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593</v>
      </c>
      <c r="AT146" s="231" t="s">
        <v>232</v>
      </c>
      <c r="AU146" s="231" t="s">
        <v>79</v>
      </c>
      <c r="AY146" s="19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77</v>
      </c>
      <c r="BK146" s="232">
        <f>ROUND(I146*H146,2)</f>
        <v>0</v>
      </c>
      <c r="BL146" s="19" t="s">
        <v>312</v>
      </c>
      <c r="BM146" s="231" t="s">
        <v>297</v>
      </c>
    </row>
    <row r="147" s="13" customFormat="1">
      <c r="A147" s="13"/>
      <c r="B147" s="237"/>
      <c r="C147" s="238"/>
      <c r="D147" s="233" t="s">
        <v>170</v>
      </c>
      <c r="E147" s="239" t="s">
        <v>19</v>
      </c>
      <c r="F147" s="240" t="s">
        <v>646</v>
      </c>
      <c r="G147" s="238"/>
      <c r="H147" s="241">
        <v>63.25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79</v>
      </c>
      <c r="AV147" s="13" t="s">
        <v>79</v>
      </c>
      <c r="AW147" s="13" t="s">
        <v>31</v>
      </c>
      <c r="AX147" s="13" t="s">
        <v>69</v>
      </c>
      <c r="AY147" s="247" t="s">
        <v>129</v>
      </c>
    </row>
    <row r="148" s="14" customFormat="1">
      <c r="A148" s="14"/>
      <c r="B148" s="248"/>
      <c r="C148" s="249"/>
      <c r="D148" s="233" t="s">
        <v>170</v>
      </c>
      <c r="E148" s="250" t="s">
        <v>19</v>
      </c>
      <c r="F148" s="251" t="s">
        <v>172</v>
      </c>
      <c r="G148" s="249"/>
      <c r="H148" s="252">
        <v>63.25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8" t="s">
        <v>170</v>
      </c>
      <c r="AU148" s="258" t="s">
        <v>79</v>
      </c>
      <c r="AV148" s="14" t="s">
        <v>136</v>
      </c>
      <c r="AW148" s="14" t="s">
        <v>31</v>
      </c>
      <c r="AX148" s="14" t="s">
        <v>77</v>
      </c>
      <c r="AY148" s="258" t="s">
        <v>129</v>
      </c>
    </row>
    <row r="149" s="2" customFormat="1" ht="21.75" customHeight="1">
      <c r="A149" s="40"/>
      <c r="B149" s="41"/>
      <c r="C149" s="220" t="s">
        <v>276</v>
      </c>
      <c r="D149" s="220" t="s">
        <v>131</v>
      </c>
      <c r="E149" s="221" t="s">
        <v>608</v>
      </c>
      <c r="F149" s="222" t="s">
        <v>609</v>
      </c>
      <c r="G149" s="223" t="s">
        <v>349</v>
      </c>
      <c r="H149" s="224">
        <v>55</v>
      </c>
      <c r="I149" s="225"/>
      <c r="J149" s="226">
        <f>ROUND(I149*H149,2)</f>
        <v>0</v>
      </c>
      <c r="K149" s="222" t="s">
        <v>135</v>
      </c>
      <c r="L149" s="46"/>
      <c r="M149" s="227" t="s">
        <v>19</v>
      </c>
      <c r="N149" s="228" t="s">
        <v>40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312</v>
      </c>
      <c r="AT149" s="231" t="s">
        <v>131</v>
      </c>
      <c r="AU149" s="231" t="s">
        <v>79</v>
      </c>
      <c r="AY149" s="19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77</v>
      </c>
      <c r="BK149" s="232">
        <f>ROUND(I149*H149,2)</f>
        <v>0</v>
      </c>
      <c r="BL149" s="19" t="s">
        <v>312</v>
      </c>
      <c r="BM149" s="231" t="s">
        <v>301</v>
      </c>
    </row>
    <row r="150" s="13" customFormat="1">
      <c r="A150" s="13"/>
      <c r="B150" s="237"/>
      <c r="C150" s="238"/>
      <c r="D150" s="233" t="s">
        <v>170</v>
      </c>
      <c r="E150" s="239" t="s">
        <v>19</v>
      </c>
      <c r="F150" s="240" t="s">
        <v>647</v>
      </c>
      <c r="G150" s="238"/>
      <c r="H150" s="241">
        <v>55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170</v>
      </c>
      <c r="AU150" s="247" t="s">
        <v>79</v>
      </c>
      <c r="AV150" s="13" t="s">
        <v>79</v>
      </c>
      <c r="AW150" s="13" t="s">
        <v>31</v>
      </c>
      <c r="AX150" s="13" t="s">
        <v>69</v>
      </c>
      <c r="AY150" s="247" t="s">
        <v>129</v>
      </c>
    </row>
    <row r="151" s="14" customFormat="1">
      <c r="A151" s="14"/>
      <c r="B151" s="248"/>
      <c r="C151" s="249"/>
      <c r="D151" s="233" t="s">
        <v>170</v>
      </c>
      <c r="E151" s="250" t="s">
        <v>19</v>
      </c>
      <c r="F151" s="251" t="s">
        <v>172</v>
      </c>
      <c r="G151" s="249"/>
      <c r="H151" s="252">
        <v>55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8" t="s">
        <v>170</v>
      </c>
      <c r="AU151" s="258" t="s">
        <v>79</v>
      </c>
      <c r="AV151" s="14" t="s">
        <v>136</v>
      </c>
      <c r="AW151" s="14" t="s">
        <v>31</v>
      </c>
      <c r="AX151" s="14" t="s">
        <v>77</v>
      </c>
      <c r="AY151" s="258" t="s">
        <v>129</v>
      </c>
    </row>
    <row r="152" s="2" customFormat="1" ht="16.5" customHeight="1">
      <c r="A152" s="40"/>
      <c r="B152" s="41"/>
      <c r="C152" s="269" t="s">
        <v>228</v>
      </c>
      <c r="D152" s="269" t="s">
        <v>232</v>
      </c>
      <c r="E152" s="270" t="s">
        <v>610</v>
      </c>
      <c r="F152" s="271" t="s">
        <v>611</v>
      </c>
      <c r="G152" s="272" t="s">
        <v>349</v>
      </c>
      <c r="H152" s="273">
        <v>63.25</v>
      </c>
      <c r="I152" s="274"/>
      <c r="J152" s="275">
        <f>ROUND(I152*H152,2)</f>
        <v>0</v>
      </c>
      <c r="K152" s="271" t="s">
        <v>135</v>
      </c>
      <c r="L152" s="276"/>
      <c r="M152" s="277" t="s">
        <v>19</v>
      </c>
      <c r="N152" s="278" t="s">
        <v>40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593</v>
      </c>
      <c r="AT152" s="231" t="s">
        <v>232</v>
      </c>
      <c r="AU152" s="231" t="s">
        <v>79</v>
      </c>
      <c r="AY152" s="19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77</v>
      </c>
      <c r="BK152" s="232">
        <f>ROUND(I152*H152,2)</f>
        <v>0</v>
      </c>
      <c r="BL152" s="19" t="s">
        <v>312</v>
      </c>
      <c r="BM152" s="231" t="s">
        <v>304</v>
      </c>
    </row>
    <row r="153" s="13" customFormat="1">
      <c r="A153" s="13"/>
      <c r="B153" s="237"/>
      <c r="C153" s="238"/>
      <c r="D153" s="233" t="s">
        <v>170</v>
      </c>
      <c r="E153" s="239" t="s">
        <v>19</v>
      </c>
      <c r="F153" s="240" t="s">
        <v>646</v>
      </c>
      <c r="G153" s="238"/>
      <c r="H153" s="241">
        <v>63.25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170</v>
      </c>
      <c r="AU153" s="247" t="s">
        <v>79</v>
      </c>
      <c r="AV153" s="13" t="s">
        <v>79</v>
      </c>
      <c r="AW153" s="13" t="s">
        <v>31</v>
      </c>
      <c r="AX153" s="13" t="s">
        <v>69</v>
      </c>
      <c r="AY153" s="247" t="s">
        <v>129</v>
      </c>
    </row>
    <row r="154" s="14" customFormat="1">
      <c r="A154" s="14"/>
      <c r="B154" s="248"/>
      <c r="C154" s="249"/>
      <c r="D154" s="233" t="s">
        <v>170</v>
      </c>
      <c r="E154" s="250" t="s">
        <v>19</v>
      </c>
      <c r="F154" s="251" t="s">
        <v>172</v>
      </c>
      <c r="G154" s="249"/>
      <c r="H154" s="252">
        <v>63.25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8" t="s">
        <v>170</v>
      </c>
      <c r="AU154" s="258" t="s">
        <v>79</v>
      </c>
      <c r="AV154" s="14" t="s">
        <v>136</v>
      </c>
      <c r="AW154" s="14" t="s">
        <v>31</v>
      </c>
      <c r="AX154" s="14" t="s">
        <v>77</v>
      </c>
      <c r="AY154" s="258" t="s">
        <v>129</v>
      </c>
    </row>
    <row r="155" s="2" customFormat="1" ht="16.5" customHeight="1">
      <c r="A155" s="40"/>
      <c r="B155" s="41"/>
      <c r="C155" s="220" t="s">
        <v>284</v>
      </c>
      <c r="D155" s="220" t="s">
        <v>131</v>
      </c>
      <c r="E155" s="221" t="s">
        <v>648</v>
      </c>
      <c r="F155" s="222" t="s">
        <v>649</v>
      </c>
      <c r="G155" s="223" t="s">
        <v>144</v>
      </c>
      <c r="H155" s="224">
        <v>10</v>
      </c>
      <c r="I155" s="225"/>
      <c r="J155" s="226">
        <f>ROUND(I155*H155,2)</f>
        <v>0</v>
      </c>
      <c r="K155" s="222" t="s">
        <v>135</v>
      </c>
      <c r="L155" s="46"/>
      <c r="M155" s="227" t="s">
        <v>19</v>
      </c>
      <c r="N155" s="228" t="s">
        <v>40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312</v>
      </c>
      <c r="AT155" s="231" t="s">
        <v>131</v>
      </c>
      <c r="AU155" s="231" t="s">
        <v>79</v>
      </c>
      <c r="AY155" s="19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77</v>
      </c>
      <c r="BK155" s="232">
        <f>ROUND(I155*H155,2)</f>
        <v>0</v>
      </c>
      <c r="BL155" s="19" t="s">
        <v>312</v>
      </c>
      <c r="BM155" s="231" t="s">
        <v>308</v>
      </c>
    </row>
    <row r="156" s="13" customFormat="1">
      <c r="A156" s="13"/>
      <c r="B156" s="237"/>
      <c r="C156" s="238"/>
      <c r="D156" s="233" t="s">
        <v>170</v>
      </c>
      <c r="E156" s="239" t="s">
        <v>19</v>
      </c>
      <c r="F156" s="240" t="s">
        <v>650</v>
      </c>
      <c r="G156" s="238"/>
      <c r="H156" s="241">
        <v>10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170</v>
      </c>
      <c r="AU156" s="247" t="s">
        <v>79</v>
      </c>
      <c r="AV156" s="13" t="s">
        <v>79</v>
      </c>
      <c r="AW156" s="13" t="s">
        <v>31</v>
      </c>
      <c r="AX156" s="13" t="s">
        <v>69</v>
      </c>
      <c r="AY156" s="247" t="s">
        <v>129</v>
      </c>
    </row>
    <row r="157" s="14" customFormat="1">
      <c r="A157" s="14"/>
      <c r="B157" s="248"/>
      <c r="C157" s="249"/>
      <c r="D157" s="233" t="s">
        <v>170</v>
      </c>
      <c r="E157" s="250" t="s">
        <v>19</v>
      </c>
      <c r="F157" s="251" t="s">
        <v>172</v>
      </c>
      <c r="G157" s="249"/>
      <c r="H157" s="252">
        <v>10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8" t="s">
        <v>170</v>
      </c>
      <c r="AU157" s="258" t="s">
        <v>79</v>
      </c>
      <c r="AV157" s="14" t="s">
        <v>136</v>
      </c>
      <c r="AW157" s="14" t="s">
        <v>31</v>
      </c>
      <c r="AX157" s="14" t="s">
        <v>77</v>
      </c>
      <c r="AY157" s="258" t="s">
        <v>129</v>
      </c>
    </row>
    <row r="158" s="2" customFormat="1" ht="16.5" customHeight="1">
      <c r="A158" s="40"/>
      <c r="B158" s="41"/>
      <c r="C158" s="269" t="s">
        <v>236</v>
      </c>
      <c r="D158" s="269" t="s">
        <v>232</v>
      </c>
      <c r="E158" s="270" t="s">
        <v>651</v>
      </c>
      <c r="F158" s="271" t="s">
        <v>652</v>
      </c>
      <c r="G158" s="272" t="s">
        <v>144</v>
      </c>
      <c r="H158" s="273">
        <v>10</v>
      </c>
      <c r="I158" s="274"/>
      <c r="J158" s="275">
        <f>ROUND(I158*H158,2)</f>
        <v>0</v>
      </c>
      <c r="K158" s="271" t="s">
        <v>135</v>
      </c>
      <c r="L158" s="276"/>
      <c r="M158" s="277" t="s">
        <v>19</v>
      </c>
      <c r="N158" s="278" t="s">
        <v>40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593</v>
      </c>
      <c r="AT158" s="231" t="s">
        <v>232</v>
      </c>
      <c r="AU158" s="231" t="s">
        <v>79</v>
      </c>
      <c r="AY158" s="19" t="s">
        <v>129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77</v>
      </c>
      <c r="BK158" s="232">
        <f>ROUND(I158*H158,2)</f>
        <v>0</v>
      </c>
      <c r="BL158" s="19" t="s">
        <v>312</v>
      </c>
      <c r="BM158" s="231" t="s">
        <v>312</v>
      </c>
    </row>
    <row r="159" s="13" customFormat="1">
      <c r="A159" s="13"/>
      <c r="B159" s="237"/>
      <c r="C159" s="238"/>
      <c r="D159" s="233" t="s">
        <v>170</v>
      </c>
      <c r="E159" s="239" t="s">
        <v>19</v>
      </c>
      <c r="F159" s="240" t="s">
        <v>653</v>
      </c>
      <c r="G159" s="238"/>
      <c r="H159" s="241">
        <v>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170</v>
      </c>
      <c r="AU159" s="247" t="s">
        <v>79</v>
      </c>
      <c r="AV159" s="13" t="s">
        <v>79</v>
      </c>
      <c r="AW159" s="13" t="s">
        <v>31</v>
      </c>
      <c r="AX159" s="13" t="s">
        <v>69</v>
      </c>
      <c r="AY159" s="247" t="s">
        <v>129</v>
      </c>
    </row>
    <row r="160" s="13" customFormat="1">
      <c r="A160" s="13"/>
      <c r="B160" s="237"/>
      <c r="C160" s="238"/>
      <c r="D160" s="233" t="s">
        <v>170</v>
      </c>
      <c r="E160" s="239" t="s">
        <v>19</v>
      </c>
      <c r="F160" s="240" t="s">
        <v>654</v>
      </c>
      <c r="G160" s="238"/>
      <c r="H160" s="241">
        <v>5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170</v>
      </c>
      <c r="AU160" s="247" t="s">
        <v>79</v>
      </c>
      <c r="AV160" s="13" t="s">
        <v>79</v>
      </c>
      <c r="AW160" s="13" t="s">
        <v>31</v>
      </c>
      <c r="AX160" s="13" t="s">
        <v>69</v>
      </c>
      <c r="AY160" s="247" t="s">
        <v>129</v>
      </c>
    </row>
    <row r="161" s="14" customFormat="1">
      <c r="A161" s="14"/>
      <c r="B161" s="248"/>
      <c r="C161" s="249"/>
      <c r="D161" s="233" t="s">
        <v>170</v>
      </c>
      <c r="E161" s="250" t="s">
        <v>19</v>
      </c>
      <c r="F161" s="251" t="s">
        <v>172</v>
      </c>
      <c r="G161" s="249"/>
      <c r="H161" s="252">
        <v>10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8" t="s">
        <v>170</v>
      </c>
      <c r="AU161" s="258" t="s">
        <v>79</v>
      </c>
      <c r="AV161" s="14" t="s">
        <v>136</v>
      </c>
      <c r="AW161" s="14" t="s">
        <v>31</v>
      </c>
      <c r="AX161" s="14" t="s">
        <v>77</v>
      </c>
      <c r="AY161" s="258" t="s">
        <v>129</v>
      </c>
    </row>
    <row r="162" s="2" customFormat="1" ht="21.75" customHeight="1">
      <c r="A162" s="40"/>
      <c r="B162" s="41"/>
      <c r="C162" s="220" t="s">
        <v>291</v>
      </c>
      <c r="D162" s="220" t="s">
        <v>131</v>
      </c>
      <c r="E162" s="221" t="s">
        <v>655</v>
      </c>
      <c r="F162" s="222" t="s">
        <v>656</v>
      </c>
      <c r="G162" s="223" t="s">
        <v>349</v>
      </c>
      <c r="H162" s="224">
        <v>66</v>
      </c>
      <c r="I162" s="225"/>
      <c r="J162" s="226">
        <f>ROUND(I162*H162,2)</f>
        <v>0</v>
      </c>
      <c r="K162" s="222" t="s">
        <v>135</v>
      </c>
      <c r="L162" s="46"/>
      <c r="M162" s="227" t="s">
        <v>19</v>
      </c>
      <c r="N162" s="228" t="s">
        <v>40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312</v>
      </c>
      <c r="AT162" s="231" t="s">
        <v>131</v>
      </c>
      <c r="AU162" s="231" t="s">
        <v>79</v>
      </c>
      <c r="AY162" s="19" t="s">
        <v>129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77</v>
      </c>
      <c r="BK162" s="232">
        <f>ROUND(I162*H162,2)</f>
        <v>0</v>
      </c>
      <c r="BL162" s="19" t="s">
        <v>312</v>
      </c>
      <c r="BM162" s="231" t="s">
        <v>317</v>
      </c>
    </row>
    <row r="163" s="2" customFormat="1" ht="16.5" customHeight="1">
      <c r="A163" s="40"/>
      <c r="B163" s="41"/>
      <c r="C163" s="269" t="s">
        <v>242</v>
      </c>
      <c r="D163" s="269" t="s">
        <v>232</v>
      </c>
      <c r="E163" s="270" t="s">
        <v>657</v>
      </c>
      <c r="F163" s="271" t="s">
        <v>658</v>
      </c>
      <c r="G163" s="272" t="s">
        <v>270</v>
      </c>
      <c r="H163" s="273">
        <v>40.920000000000002</v>
      </c>
      <c r="I163" s="274"/>
      <c r="J163" s="275">
        <f>ROUND(I163*H163,2)</f>
        <v>0</v>
      </c>
      <c r="K163" s="271" t="s">
        <v>135</v>
      </c>
      <c r="L163" s="276"/>
      <c r="M163" s="277" t="s">
        <v>19</v>
      </c>
      <c r="N163" s="278" t="s">
        <v>40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593</v>
      </c>
      <c r="AT163" s="231" t="s">
        <v>232</v>
      </c>
      <c r="AU163" s="231" t="s">
        <v>79</v>
      </c>
      <c r="AY163" s="19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77</v>
      </c>
      <c r="BK163" s="232">
        <f>ROUND(I163*H163,2)</f>
        <v>0</v>
      </c>
      <c r="BL163" s="19" t="s">
        <v>312</v>
      </c>
      <c r="BM163" s="231" t="s">
        <v>322</v>
      </c>
    </row>
    <row r="164" s="13" customFormat="1">
      <c r="A164" s="13"/>
      <c r="B164" s="237"/>
      <c r="C164" s="238"/>
      <c r="D164" s="233" t="s">
        <v>170</v>
      </c>
      <c r="E164" s="239" t="s">
        <v>19</v>
      </c>
      <c r="F164" s="240" t="s">
        <v>659</v>
      </c>
      <c r="G164" s="238"/>
      <c r="H164" s="241">
        <v>40.920000000000002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170</v>
      </c>
      <c r="AU164" s="247" t="s">
        <v>79</v>
      </c>
      <c r="AV164" s="13" t="s">
        <v>79</v>
      </c>
      <c r="AW164" s="13" t="s">
        <v>31</v>
      </c>
      <c r="AX164" s="13" t="s">
        <v>69</v>
      </c>
      <c r="AY164" s="247" t="s">
        <v>129</v>
      </c>
    </row>
    <row r="165" s="14" customFormat="1">
      <c r="A165" s="14"/>
      <c r="B165" s="248"/>
      <c r="C165" s="249"/>
      <c r="D165" s="233" t="s">
        <v>170</v>
      </c>
      <c r="E165" s="250" t="s">
        <v>19</v>
      </c>
      <c r="F165" s="251" t="s">
        <v>172</v>
      </c>
      <c r="G165" s="249"/>
      <c r="H165" s="252">
        <v>40.920000000000002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8" t="s">
        <v>170</v>
      </c>
      <c r="AU165" s="258" t="s">
        <v>79</v>
      </c>
      <c r="AV165" s="14" t="s">
        <v>136</v>
      </c>
      <c r="AW165" s="14" t="s">
        <v>31</v>
      </c>
      <c r="AX165" s="14" t="s">
        <v>77</v>
      </c>
      <c r="AY165" s="258" t="s">
        <v>129</v>
      </c>
    </row>
    <row r="166" s="2" customFormat="1" ht="16.5" customHeight="1">
      <c r="A166" s="40"/>
      <c r="B166" s="41"/>
      <c r="C166" s="220" t="s">
        <v>298</v>
      </c>
      <c r="D166" s="220" t="s">
        <v>131</v>
      </c>
      <c r="E166" s="221" t="s">
        <v>660</v>
      </c>
      <c r="F166" s="222" t="s">
        <v>661</v>
      </c>
      <c r="G166" s="223" t="s">
        <v>358</v>
      </c>
      <c r="H166" s="224">
        <v>1</v>
      </c>
      <c r="I166" s="225"/>
      <c r="J166" s="226">
        <f>ROUND(I166*H166,2)</f>
        <v>0</v>
      </c>
      <c r="K166" s="222" t="s">
        <v>19</v>
      </c>
      <c r="L166" s="46"/>
      <c r="M166" s="227" t="s">
        <v>19</v>
      </c>
      <c r="N166" s="228" t="s">
        <v>40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312</v>
      </c>
      <c r="AT166" s="231" t="s">
        <v>131</v>
      </c>
      <c r="AU166" s="231" t="s">
        <v>79</v>
      </c>
      <c r="AY166" s="19" t="s">
        <v>129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77</v>
      </c>
      <c r="BK166" s="232">
        <f>ROUND(I166*H166,2)</f>
        <v>0</v>
      </c>
      <c r="BL166" s="19" t="s">
        <v>312</v>
      </c>
      <c r="BM166" s="231" t="s">
        <v>327</v>
      </c>
    </row>
    <row r="167" s="12" customFormat="1" ht="22.8" customHeight="1">
      <c r="A167" s="12"/>
      <c r="B167" s="204"/>
      <c r="C167" s="205"/>
      <c r="D167" s="206" t="s">
        <v>68</v>
      </c>
      <c r="E167" s="218" t="s">
        <v>613</v>
      </c>
      <c r="F167" s="218" t="s">
        <v>614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SUM(P168:P198)</f>
        <v>0</v>
      </c>
      <c r="Q167" s="212"/>
      <c r="R167" s="213">
        <f>SUM(R168:R198)</f>
        <v>0</v>
      </c>
      <c r="S167" s="212"/>
      <c r="T167" s="214">
        <f>SUM(T168:T198)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141</v>
      </c>
      <c r="AT167" s="216" t="s">
        <v>68</v>
      </c>
      <c r="AU167" s="216" t="s">
        <v>77</v>
      </c>
      <c r="AY167" s="215" t="s">
        <v>129</v>
      </c>
      <c r="BK167" s="217">
        <f>SUM(BK168:BK198)</f>
        <v>0</v>
      </c>
    </row>
    <row r="168" s="2" customFormat="1" ht="33" customHeight="1">
      <c r="A168" s="40"/>
      <c r="B168" s="41"/>
      <c r="C168" s="220" t="s">
        <v>256</v>
      </c>
      <c r="D168" s="220" t="s">
        <v>131</v>
      </c>
      <c r="E168" s="221" t="s">
        <v>662</v>
      </c>
      <c r="F168" s="222" t="s">
        <v>663</v>
      </c>
      <c r="G168" s="223" t="s">
        <v>144</v>
      </c>
      <c r="H168" s="224">
        <v>1</v>
      </c>
      <c r="I168" s="225"/>
      <c r="J168" s="226">
        <f>ROUND(I168*H168,2)</f>
        <v>0</v>
      </c>
      <c r="K168" s="222" t="s">
        <v>135</v>
      </c>
      <c r="L168" s="46"/>
      <c r="M168" s="227" t="s">
        <v>19</v>
      </c>
      <c r="N168" s="228" t="s">
        <v>40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312</v>
      </c>
      <c r="AT168" s="231" t="s">
        <v>131</v>
      </c>
      <c r="AU168" s="231" t="s">
        <v>79</v>
      </c>
      <c r="AY168" s="19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77</v>
      </c>
      <c r="BK168" s="232">
        <f>ROUND(I168*H168,2)</f>
        <v>0</v>
      </c>
      <c r="BL168" s="19" t="s">
        <v>312</v>
      </c>
      <c r="BM168" s="231" t="s">
        <v>330</v>
      </c>
    </row>
    <row r="169" s="13" customFormat="1">
      <c r="A169" s="13"/>
      <c r="B169" s="237"/>
      <c r="C169" s="238"/>
      <c r="D169" s="233" t="s">
        <v>170</v>
      </c>
      <c r="E169" s="239" t="s">
        <v>19</v>
      </c>
      <c r="F169" s="240" t="s">
        <v>664</v>
      </c>
      <c r="G169" s="238"/>
      <c r="H169" s="241">
        <v>1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170</v>
      </c>
      <c r="AU169" s="247" t="s">
        <v>79</v>
      </c>
      <c r="AV169" s="13" t="s">
        <v>79</v>
      </c>
      <c r="AW169" s="13" t="s">
        <v>31</v>
      </c>
      <c r="AX169" s="13" t="s">
        <v>69</v>
      </c>
      <c r="AY169" s="247" t="s">
        <v>129</v>
      </c>
    </row>
    <row r="170" s="14" customFormat="1">
      <c r="A170" s="14"/>
      <c r="B170" s="248"/>
      <c r="C170" s="249"/>
      <c r="D170" s="233" t="s">
        <v>170</v>
      </c>
      <c r="E170" s="250" t="s">
        <v>19</v>
      </c>
      <c r="F170" s="251" t="s">
        <v>172</v>
      </c>
      <c r="G170" s="249"/>
      <c r="H170" s="252">
        <v>1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170</v>
      </c>
      <c r="AU170" s="258" t="s">
        <v>79</v>
      </c>
      <c r="AV170" s="14" t="s">
        <v>136</v>
      </c>
      <c r="AW170" s="14" t="s">
        <v>31</v>
      </c>
      <c r="AX170" s="14" t="s">
        <v>77</v>
      </c>
      <c r="AY170" s="258" t="s">
        <v>129</v>
      </c>
    </row>
    <row r="171" s="2" customFormat="1" ht="16.5" customHeight="1">
      <c r="A171" s="40"/>
      <c r="B171" s="41"/>
      <c r="C171" s="220" t="s">
        <v>305</v>
      </c>
      <c r="D171" s="220" t="s">
        <v>131</v>
      </c>
      <c r="E171" s="221" t="s">
        <v>665</v>
      </c>
      <c r="F171" s="222" t="s">
        <v>666</v>
      </c>
      <c r="G171" s="223" t="s">
        <v>180</v>
      </c>
      <c r="H171" s="224">
        <v>0.92400000000000004</v>
      </c>
      <c r="I171" s="225"/>
      <c r="J171" s="226">
        <f>ROUND(I171*H171,2)</f>
        <v>0</v>
      </c>
      <c r="K171" s="222" t="s">
        <v>135</v>
      </c>
      <c r="L171" s="46"/>
      <c r="M171" s="227" t="s">
        <v>19</v>
      </c>
      <c r="N171" s="228" t="s">
        <v>40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312</v>
      </c>
      <c r="AT171" s="231" t="s">
        <v>131</v>
      </c>
      <c r="AU171" s="231" t="s">
        <v>79</v>
      </c>
      <c r="AY171" s="19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77</v>
      </c>
      <c r="BK171" s="232">
        <f>ROUND(I171*H171,2)</f>
        <v>0</v>
      </c>
      <c r="BL171" s="19" t="s">
        <v>312</v>
      </c>
      <c r="BM171" s="231" t="s">
        <v>336</v>
      </c>
    </row>
    <row r="172" s="13" customFormat="1">
      <c r="A172" s="13"/>
      <c r="B172" s="237"/>
      <c r="C172" s="238"/>
      <c r="D172" s="233" t="s">
        <v>170</v>
      </c>
      <c r="E172" s="239" t="s">
        <v>19</v>
      </c>
      <c r="F172" s="240" t="s">
        <v>667</v>
      </c>
      <c r="G172" s="238"/>
      <c r="H172" s="241">
        <v>0.92400000000000004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170</v>
      </c>
      <c r="AU172" s="247" t="s">
        <v>79</v>
      </c>
      <c r="AV172" s="13" t="s">
        <v>79</v>
      </c>
      <c r="AW172" s="13" t="s">
        <v>31</v>
      </c>
      <c r="AX172" s="13" t="s">
        <v>69</v>
      </c>
      <c r="AY172" s="247" t="s">
        <v>129</v>
      </c>
    </row>
    <row r="173" s="14" customFormat="1">
      <c r="A173" s="14"/>
      <c r="B173" s="248"/>
      <c r="C173" s="249"/>
      <c r="D173" s="233" t="s">
        <v>170</v>
      </c>
      <c r="E173" s="250" t="s">
        <v>19</v>
      </c>
      <c r="F173" s="251" t="s">
        <v>172</v>
      </c>
      <c r="G173" s="249"/>
      <c r="H173" s="252">
        <v>0.92400000000000004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8" t="s">
        <v>170</v>
      </c>
      <c r="AU173" s="258" t="s">
        <v>79</v>
      </c>
      <c r="AV173" s="14" t="s">
        <v>136</v>
      </c>
      <c r="AW173" s="14" t="s">
        <v>31</v>
      </c>
      <c r="AX173" s="14" t="s">
        <v>77</v>
      </c>
      <c r="AY173" s="258" t="s">
        <v>129</v>
      </c>
    </row>
    <row r="174" s="2" customFormat="1" ht="16.5" customHeight="1">
      <c r="A174" s="40"/>
      <c r="B174" s="41"/>
      <c r="C174" s="220" t="s">
        <v>262</v>
      </c>
      <c r="D174" s="220" t="s">
        <v>131</v>
      </c>
      <c r="E174" s="221" t="s">
        <v>668</v>
      </c>
      <c r="F174" s="222" t="s">
        <v>669</v>
      </c>
      <c r="G174" s="223" t="s">
        <v>235</v>
      </c>
      <c r="H174" s="224">
        <v>0.091999999999999998</v>
      </c>
      <c r="I174" s="225"/>
      <c r="J174" s="226">
        <f>ROUND(I174*H174,2)</f>
        <v>0</v>
      </c>
      <c r="K174" s="222" t="s">
        <v>135</v>
      </c>
      <c r="L174" s="46"/>
      <c r="M174" s="227" t="s">
        <v>19</v>
      </c>
      <c r="N174" s="228" t="s">
        <v>40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312</v>
      </c>
      <c r="AT174" s="231" t="s">
        <v>131</v>
      </c>
      <c r="AU174" s="231" t="s">
        <v>79</v>
      </c>
      <c r="AY174" s="19" t="s">
        <v>129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77</v>
      </c>
      <c r="BK174" s="232">
        <f>ROUND(I174*H174,2)</f>
        <v>0</v>
      </c>
      <c r="BL174" s="19" t="s">
        <v>312</v>
      </c>
      <c r="BM174" s="231" t="s">
        <v>340</v>
      </c>
    </row>
    <row r="175" s="13" customFormat="1">
      <c r="A175" s="13"/>
      <c r="B175" s="237"/>
      <c r="C175" s="238"/>
      <c r="D175" s="233" t="s">
        <v>170</v>
      </c>
      <c r="E175" s="239" t="s">
        <v>19</v>
      </c>
      <c r="F175" s="240" t="s">
        <v>670</v>
      </c>
      <c r="G175" s="238"/>
      <c r="H175" s="241">
        <v>0.091999999999999998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170</v>
      </c>
      <c r="AU175" s="247" t="s">
        <v>79</v>
      </c>
      <c r="AV175" s="13" t="s">
        <v>79</v>
      </c>
      <c r="AW175" s="13" t="s">
        <v>31</v>
      </c>
      <c r="AX175" s="13" t="s">
        <v>69</v>
      </c>
      <c r="AY175" s="247" t="s">
        <v>129</v>
      </c>
    </row>
    <row r="176" s="14" customFormat="1">
      <c r="A176" s="14"/>
      <c r="B176" s="248"/>
      <c r="C176" s="249"/>
      <c r="D176" s="233" t="s">
        <v>170</v>
      </c>
      <c r="E176" s="250" t="s">
        <v>19</v>
      </c>
      <c r="F176" s="251" t="s">
        <v>172</v>
      </c>
      <c r="G176" s="249"/>
      <c r="H176" s="252">
        <v>0.091999999999999998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8" t="s">
        <v>170</v>
      </c>
      <c r="AU176" s="258" t="s">
        <v>79</v>
      </c>
      <c r="AV176" s="14" t="s">
        <v>136</v>
      </c>
      <c r="AW176" s="14" t="s">
        <v>31</v>
      </c>
      <c r="AX176" s="14" t="s">
        <v>77</v>
      </c>
      <c r="AY176" s="258" t="s">
        <v>129</v>
      </c>
    </row>
    <row r="177" s="2" customFormat="1" ht="16.5" customHeight="1">
      <c r="A177" s="40"/>
      <c r="B177" s="41"/>
      <c r="C177" s="220" t="s">
        <v>314</v>
      </c>
      <c r="D177" s="220" t="s">
        <v>131</v>
      </c>
      <c r="E177" s="221" t="s">
        <v>671</v>
      </c>
      <c r="F177" s="222" t="s">
        <v>672</v>
      </c>
      <c r="G177" s="223" t="s">
        <v>134</v>
      </c>
      <c r="H177" s="224">
        <v>4.4000000000000004</v>
      </c>
      <c r="I177" s="225"/>
      <c r="J177" s="226">
        <f>ROUND(I177*H177,2)</f>
        <v>0</v>
      </c>
      <c r="K177" s="222" t="s">
        <v>135</v>
      </c>
      <c r="L177" s="46"/>
      <c r="M177" s="227" t="s">
        <v>19</v>
      </c>
      <c r="N177" s="228" t="s">
        <v>40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312</v>
      </c>
      <c r="AT177" s="231" t="s">
        <v>131</v>
      </c>
      <c r="AU177" s="231" t="s">
        <v>79</v>
      </c>
      <c r="AY177" s="19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77</v>
      </c>
      <c r="BK177" s="232">
        <f>ROUND(I177*H177,2)</f>
        <v>0</v>
      </c>
      <c r="BL177" s="19" t="s">
        <v>312</v>
      </c>
      <c r="BM177" s="231" t="s">
        <v>344</v>
      </c>
    </row>
    <row r="178" s="13" customFormat="1">
      <c r="A178" s="13"/>
      <c r="B178" s="237"/>
      <c r="C178" s="238"/>
      <c r="D178" s="233" t="s">
        <v>170</v>
      </c>
      <c r="E178" s="239" t="s">
        <v>19</v>
      </c>
      <c r="F178" s="240" t="s">
        <v>673</v>
      </c>
      <c r="G178" s="238"/>
      <c r="H178" s="241">
        <v>4.4000000000000004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170</v>
      </c>
      <c r="AU178" s="247" t="s">
        <v>79</v>
      </c>
      <c r="AV178" s="13" t="s">
        <v>79</v>
      </c>
      <c r="AW178" s="13" t="s">
        <v>31</v>
      </c>
      <c r="AX178" s="13" t="s">
        <v>69</v>
      </c>
      <c r="AY178" s="247" t="s">
        <v>129</v>
      </c>
    </row>
    <row r="179" s="14" customFormat="1">
      <c r="A179" s="14"/>
      <c r="B179" s="248"/>
      <c r="C179" s="249"/>
      <c r="D179" s="233" t="s">
        <v>170</v>
      </c>
      <c r="E179" s="250" t="s">
        <v>19</v>
      </c>
      <c r="F179" s="251" t="s">
        <v>172</v>
      </c>
      <c r="G179" s="249"/>
      <c r="H179" s="252">
        <v>4.4000000000000004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8" t="s">
        <v>170</v>
      </c>
      <c r="AU179" s="258" t="s">
        <v>79</v>
      </c>
      <c r="AV179" s="14" t="s">
        <v>136</v>
      </c>
      <c r="AW179" s="14" t="s">
        <v>31</v>
      </c>
      <c r="AX179" s="14" t="s">
        <v>77</v>
      </c>
      <c r="AY179" s="258" t="s">
        <v>129</v>
      </c>
    </row>
    <row r="180" s="2" customFormat="1" ht="16.5" customHeight="1">
      <c r="A180" s="40"/>
      <c r="B180" s="41"/>
      <c r="C180" s="220" t="s">
        <v>266</v>
      </c>
      <c r="D180" s="220" t="s">
        <v>131</v>
      </c>
      <c r="E180" s="221" t="s">
        <v>674</v>
      </c>
      <c r="F180" s="222" t="s">
        <v>675</v>
      </c>
      <c r="G180" s="223" t="s">
        <v>134</v>
      </c>
      <c r="H180" s="224">
        <v>4.4000000000000004</v>
      </c>
      <c r="I180" s="225"/>
      <c r="J180" s="226">
        <f>ROUND(I180*H180,2)</f>
        <v>0</v>
      </c>
      <c r="K180" s="222" t="s">
        <v>135</v>
      </c>
      <c r="L180" s="46"/>
      <c r="M180" s="227" t="s">
        <v>19</v>
      </c>
      <c r="N180" s="228" t="s">
        <v>40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312</v>
      </c>
      <c r="AT180" s="231" t="s">
        <v>131</v>
      </c>
      <c r="AU180" s="231" t="s">
        <v>79</v>
      </c>
      <c r="AY180" s="19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77</v>
      </c>
      <c r="BK180" s="232">
        <f>ROUND(I180*H180,2)</f>
        <v>0</v>
      </c>
      <c r="BL180" s="19" t="s">
        <v>312</v>
      </c>
      <c r="BM180" s="231" t="s">
        <v>350</v>
      </c>
    </row>
    <row r="181" s="2" customFormat="1" ht="33" customHeight="1">
      <c r="A181" s="40"/>
      <c r="B181" s="41"/>
      <c r="C181" s="220" t="s">
        <v>324</v>
      </c>
      <c r="D181" s="220" t="s">
        <v>131</v>
      </c>
      <c r="E181" s="221" t="s">
        <v>615</v>
      </c>
      <c r="F181" s="222" t="s">
        <v>616</v>
      </c>
      <c r="G181" s="223" t="s">
        <v>349</v>
      </c>
      <c r="H181" s="224">
        <v>53</v>
      </c>
      <c r="I181" s="225"/>
      <c r="J181" s="226">
        <f>ROUND(I181*H181,2)</f>
        <v>0</v>
      </c>
      <c r="K181" s="222" t="s">
        <v>135</v>
      </c>
      <c r="L181" s="46"/>
      <c r="M181" s="227" t="s">
        <v>19</v>
      </c>
      <c r="N181" s="228" t="s">
        <v>40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312</v>
      </c>
      <c r="AT181" s="231" t="s">
        <v>131</v>
      </c>
      <c r="AU181" s="231" t="s">
        <v>79</v>
      </c>
      <c r="AY181" s="19" t="s">
        <v>129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77</v>
      </c>
      <c r="BK181" s="232">
        <f>ROUND(I181*H181,2)</f>
        <v>0</v>
      </c>
      <c r="BL181" s="19" t="s">
        <v>312</v>
      </c>
      <c r="BM181" s="231" t="s">
        <v>355</v>
      </c>
    </row>
    <row r="182" s="2" customFormat="1" ht="21.75" customHeight="1">
      <c r="A182" s="40"/>
      <c r="B182" s="41"/>
      <c r="C182" s="220" t="s">
        <v>271</v>
      </c>
      <c r="D182" s="220" t="s">
        <v>131</v>
      </c>
      <c r="E182" s="221" t="s">
        <v>617</v>
      </c>
      <c r="F182" s="222" t="s">
        <v>618</v>
      </c>
      <c r="G182" s="223" t="s">
        <v>349</v>
      </c>
      <c r="H182" s="224">
        <v>53</v>
      </c>
      <c r="I182" s="225"/>
      <c r="J182" s="226">
        <f>ROUND(I182*H182,2)</f>
        <v>0</v>
      </c>
      <c r="K182" s="222" t="s">
        <v>135</v>
      </c>
      <c r="L182" s="46"/>
      <c r="M182" s="227" t="s">
        <v>19</v>
      </c>
      <c r="N182" s="228" t="s">
        <v>40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312</v>
      </c>
      <c r="AT182" s="231" t="s">
        <v>131</v>
      </c>
      <c r="AU182" s="231" t="s">
        <v>79</v>
      </c>
      <c r="AY182" s="19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9" t="s">
        <v>77</v>
      </c>
      <c r="BK182" s="232">
        <f>ROUND(I182*H182,2)</f>
        <v>0</v>
      </c>
      <c r="BL182" s="19" t="s">
        <v>312</v>
      </c>
      <c r="BM182" s="231" t="s">
        <v>359</v>
      </c>
    </row>
    <row r="183" s="2" customFormat="1" ht="16.5" customHeight="1">
      <c r="A183" s="40"/>
      <c r="B183" s="41"/>
      <c r="C183" s="269" t="s">
        <v>333</v>
      </c>
      <c r="D183" s="269" t="s">
        <v>232</v>
      </c>
      <c r="E183" s="270" t="s">
        <v>619</v>
      </c>
      <c r="F183" s="271" t="s">
        <v>620</v>
      </c>
      <c r="G183" s="272" t="s">
        <v>235</v>
      </c>
      <c r="H183" s="273">
        <v>12.02</v>
      </c>
      <c r="I183" s="274"/>
      <c r="J183" s="275">
        <f>ROUND(I183*H183,2)</f>
        <v>0</v>
      </c>
      <c r="K183" s="271" t="s">
        <v>135</v>
      </c>
      <c r="L183" s="276"/>
      <c r="M183" s="277" t="s">
        <v>19</v>
      </c>
      <c r="N183" s="278" t="s">
        <v>40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593</v>
      </c>
      <c r="AT183" s="231" t="s">
        <v>232</v>
      </c>
      <c r="AU183" s="231" t="s">
        <v>79</v>
      </c>
      <c r="AY183" s="19" t="s">
        <v>129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77</v>
      </c>
      <c r="BK183" s="232">
        <f>ROUND(I183*H183,2)</f>
        <v>0</v>
      </c>
      <c r="BL183" s="19" t="s">
        <v>312</v>
      </c>
      <c r="BM183" s="231" t="s">
        <v>363</v>
      </c>
    </row>
    <row r="184" s="13" customFormat="1">
      <c r="A184" s="13"/>
      <c r="B184" s="237"/>
      <c r="C184" s="238"/>
      <c r="D184" s="233" t="s">
        <v>170</v>
      </c>
      <c r="E184" s="239" t="s">
        <v>19</v>
      </c>
      <c r="F184" s="240" t="s">
        <v>676</v>
      </c>
      <c r="G184" s="238"/>
      <c r="H184" s="241">
        <v>12.02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170</v>
      </c>
      <c r="AU184" s="247" t="s">
        <v>79</v>
      </c>
      <c r="AV184" s="13" t="s">
        <v>79</v>
      </c>
      <c r="AW184" s="13" t="s">
        <v>31</v>
      </c>
      <c r="AX184" s="13" t="s">
        <v>69</v>
      </c>
      <c r="AY184" s="247" t="s">
        <v>129</v>
      </c>
    </row>
    <row r="185" s="14" customFormat="1">
      <c r="A185" s="14"/>
      <c r="B185" s="248"/>
      <c r="C185" s="249"/>
      <c r="D185" s="233" t="s">
        <v>170</v>
      </c>
      <c r="E185" s="250" t="s">
        <v>19</v>
      </c>
      <c r="F185" s="251" t="s">
        <v>172</v>
      </c>
      <c r="G185" s="249"/>
      <c r="H185" s="252">
        <v>12.02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8" t="s">
        <v>170</v>
      </c>
      <c r="AU185" s="258" t="s">
        <v>79</v>
      </c>
      <c r="AV185" s="14" t="s">
        <v>136</v>
      </c>
      <c r="AW185" s="14" t="s">
        <v>31</v>
      </c>
      <c r="AX185" s="14" t="s">
        <v>77</v>
      </c>
      <c r="AY185" s="258" t="s">
        <v>129</v>
      </c>
    </row>
    <row r="186" s="2" customFormat="1" ht="16.5" customHeight="1">
      <c r="A186" s="40"/>
      <c r="B186" s="41"/>
      <c r="C186" s="269" t="s">
        <v>275</v>
      </c>
      <c r="D186" s="269" t="s">
        <v>232</v>
      </c>
      <c r="E186" s="270" t="s">
        <v>622</v>
      </c>
      <c r="F186" s="271" t="s">
        <v>623</v>
      </c>
      <c r="G186" s="272" t="s">
        <v>349</v>
      </c>
      <c r="H186" s="273">
        <v>53</v>
      </c>
      <c r="I186" s="274"/>
      <c r="J186" s="275">
        <f>ROUND(I186*H186,2)</f>
        <v>0</v>
      </c>
      <c r="K186" s="271" t="s">
        <v>135</v>
      </c>
      <c r="L186" s="276"/>
      <c r="M186" s="277" t="s">
        <v>19</v>
      </c>
      <c r="N186" s="278" t="s">
        <v>40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593</v>
      </c>
      <c r="AT186" s="231" t="s">
        <v>232</v>
      </c>
      <c r="AU186" s="231" t="s">
        <v>79</v>
      </c>
      <c r="AY186" s="19" t="s">
        <v>129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77</v>
      </c>
      <c r="BK186" s="232">
        <f>ROUND(I186*H186,2)</f>
        <v>0</v>
      </c>
      <c r="BL186" s="19" t="s">
        <v>312</v>
      </c>
      <c r="BM186" s="231" t="s">
        <v>366</v>
      </c>
    </row>
    <row r="187" s="2" customFormat="1" ht="21.75" customHeight="1">
      <c r="A187" s="40"/>
      <c r="B187" s="41"/>
      <c r="C187" s="220" t="s">
        <v>341</v>
      </c>
      <c r="D187" s="220" t="s">
        <v>131</v>
      </c>
      <c r="E187" s="221" t="s">
        <v>624</v>
      </c>
      <c r="F187" s="222" t="s">
        <v>625</v>
      </c>
      <c r="G187" s="223" t="s">
        <v>349</v>
      </c>
      <c r="H187" s="224">
        <v>53</v>
      </c>
      <c r="I187" s="225"/>
      <c r="J187" s="226">
        <f>ROUND(I187*H187,2)</f>
        <v>0</v>
      </c>
      <c r="K187" s="222" t="s">
        <v>135</v>
      </c>
      <c r="L187" s="46"/>
      <c r="M187" s="227" t="s">
        <v>19</v>
      </c>
      <c r="N187" s="228" t="s">
        <v>40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312</v>
      </c>
      <c r="AT187" s="231" t="s">
        <v>131</v>
      </c>
      <c r="AU187" s="231" t="s">
        <v>79</v>
      </c>
      <c r="AY187" s="19" t="s">
        <v>129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77</v>
      </c>
      <c r="BK187" s="232">
        <f>ROUND(I187*H187,2)</f>
        <v>0</v>
      </c>
      <c r="BL187" s="19" t="s">
        <v>312</v>
      </c>
      <c r="BM187" s="231" t="s">
        <v>370</v>
      </c>
    </row>
    <row r="188" s="2" customFormat="1" ht="16.5" customHeight="1">
      <c r="A188" s="40"/>
      <c r="B188" s="41"/>
      <c r="C188" s="220" t="s">
        <v>279</v>
      </c>
      <c r="D188" s="220" t="s">
        <v>131</v>
      </c>
      <c r="E188" s="221" t="s">
        <v>626</v>
      </c>
      <c r="F188" s="222" t="s">
        <v>627</v>
      </c>
      <c r="G188" s="223" t="s">
        <v>349</v>
      </c>
      <c r="H188" s="224">
        <v>53</v>
      </c>
      <c r="I188" s="225"/>
      <c r="J188" s="226">
        <f>ROUND(I188*H188,2)</f>
        <v>0</v>
      </c>
      <c r="K188" s="222" t="s">
        <v>135</v>
      </c>
      <c r="L188" s="46"/>
      <c r="M188" s="227" t="s">
        <v>19</v>
      </c>
      <c r="N188" s="228" t="s">
        <v>40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312</v>
      </c>
      <c r="AT188" s="231" t="s">
        <v>131</v>
      </c>
      <c r="AU188" s="231" t="s">
        <v>79</v>
      </c>
      <c r="AY188" s="19" t="s">
        <v>129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77</v>
      </c>
      <c r="BK188" s="232">
        <f>ROUND(I188*H188,2)</f>
        <v>0</v>
      </c>
      <c r="BL188" s="19" t="s">
        <v>312</v>
      </c>
      <c r="BM188" s="231" t="s">
        <v>373</v>
      </c>
    </row>
    <row r="189" s="2" customFormat="1" ht="16.5" customHeight="1">
      <c r="A189" s="40"/>
      <c r="B189" s="41"/>
      <c r="C189" s="269" t="s">
        <v>352</v>
      </c>
      <c r="D189" s="269" t="s">
        <v>232</v>
      </c>
      <c r="E189" s="270" t="s">
        <v>628</v>
      </c>
      <c r="F189" s="271" t="s">
        <v>629</v>
      </c>
      <c r="G189" s="272" t="s">
        <v>349</v>
      </c>
      <c r="H189" s="273">
        <v>53</v>
      </c>
      <c r="I189" s="274"/>
      <c r="J189" s="275">
        <f>ROUND(I189*H189,2)</f>
        <v>0</v>
      </c>
      <c r="K189" s="271" t="s">
        <v>135</v>
      </c>
      <c r="L189" s="276"/>
      <c r="M189" s="277" t="s">
        <v>19</v>
      </c>
      <c r="N189" s="278" t="s">
        <v>40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593</v>
      </c>
      <c r="AT189" s="231" t="s">
        <v>232</v>
      </c>
      <c r="AU189" s="231" t="s">
        <v>79</v>
      </c>
      <c r="AY189" s="19" t="s">
        <v>129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9" t="s">
        <v>77</v>
      </c>
      <c r="BK189" s="232">
        <f>ROUND(I189*H189,2)</f>
        <v>0</v>
      </c>
      <c r="BL189" s="19" t="s">
        <v>312</v>
      </c>
      <c r="BM189" s="231" t="s">
        <v>377</v>
      </c>
    </row>
    <row r="190" s="2" customFormat="1" ht="16.5" customHeight="1">
      <c r="A190" s="40"/>
      <c r="B190" s="41"/>
      <c r="C190" s="220" t="s">
        <v>282</v>
      </c>
      <c r="D190" s="220" t="s">
        <v>131</v>
      </c>
      <c r="E190" s="221" t="s">
        <v>677</v>
      </c>
      <c r="F190" s="222" t="s">
        <v>678</v>
      </c>
      <c r="G190" s="223" t="s">
        <v>349</v>
      </c>
      <c r="H190" s="224">
        <v>53</v>
      </c>
      <c r="I190" s="225"/>
      <c r="J190" s="226">
        <f>ROUND(I190*H190,2)</f>
        <v>0</v>
      </c>
      <c r="K190" s="222" t="s">
        <v>135</v>
      </c>
      <c r="L190" s="46"/>
      <c r="M190" s="227" t="s">
        <v>19</v>
      </c>
      <c r="N190" s="228" t="s">
        <v>40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312</v>
      </c>
      <c r="AT190" s="231" t="s">
        <v>131</v>
      </c>
      <c r="AU190" s="231" t="s">
        <v>79</v>
      </c>
      <c r="AY190" s="19" t="s">
        <v>129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77</v>
      </c>
      <c r="BK190" s="232">
        <f>ROUND(I190*H190,2)</f>
        <v>0</v>
      </c>
      <c r="BL190" s="19" t="s">
        <v>312</v>
      </c>
      <c r="BM190" s="231" t="s">
        <v>380</v>
      </c>
    </row>
    <row r="191" s="2" customFormat="1" ht="16.5" customHeight="1">
      <c r="A191" s="40"/>
      <c r="B191" s="41"/>
      <c r="C191" s="269" t="s">
        <v>360</v>
      </c>
      <c r="D191" s="269" t="s">
        <v>232</v>
      </c>
      <c r="E191" s="270" t="s">
        <v>679</v>
      </c>
      <c r="F191" s="271" t="s">
        <v>680</v>
      </c>
      <c r="G191" s="272" t="s">
        <v>349</v>
      </c>
      <c r="H191" s="273">
        <v>53</v>
      </c>
      <c r="I191" s="274"/>
      <c r="J191" s="275">
        <f>ROUND(I191*H191,2)</f>
        <v>0</v>
      </c>
      <c r="K191" s="271" t="s">
        <v>135</v>
      </c>
      <c r="L191" s="276"/>
      <c r="M191" s="277" t="s">
        <v>19</v>
      </c>
      <c r="N191" s="278" t="s">
        <v>40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593</v>
      </c>
      <c r="AT191" s="231" t="s">
        <v>232</v>
      </c>
      <c r="AU191" s="231" t="s">
        <v>79</v>
      </c>
      <c r="AY191" s="19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77</v>
      </c>
      <c r="BK191" s="232">
        <f>ROUND(I191*H191,2)</f>
        <v>0</v>
      </c>
      <c r="BL191" s="19" t="s">
        <v>312</v>
      </c>
      <c r="BM191" s="231" t="s">
        <v>384</v>
      </c>
    </row>
    <row r="192" s="2" customFormat="1" ht="21.75" customHeight="1">
      <c r="A192" s="40"/>
      <c r="B192" s="41"/>
      <c r="C192" s="220" t="s">
        <v>287</v>
      </c>
      <c r="D192" s="220" t="s">
        <v>131</v>
      </c>
      <c r="E192" s="221" t="s">
        <v>630</v>
      </c>
      <c r="F192" s="222" t="s">
        <v>631</v>
      </c>
      <c r="G192" s="223" t="s">
        <v>349</v>
      </c>
      <c r="H192" s="224">
        <v>53</v>
      </c>
      <c r="I192" s="225"/>
      <c r="J192" s="226">
        <f>ROUND(I192*H192,2)</f>
        <v>0</v>
      </c>
      <c r="K192" s="222" t="s">
        <v>135</v>
      </c>
      <c r="L192" s="46"/>
      <c r="M192" s="227" t="s">
        <v>19</v>
      </c>
      <c r="N192" s="228" t="s">
        <v>40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312</v>
      </c>
      <c r="AT192" s="231" t="s">
        <v>131</v>
      </c>
      <c r="AU192" s="231" t="s">
        <v>79</v>
      </c>
      <c r="AY192" s="19" t="s">
        <v>129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77</v>
      </c>
      <c r="BK192" s="232">
        <f>ROUND(I192*H192,2)</f>
        <v>0</v>
      </c>
      <c r="BL192" s="19" t="s">
        <v>312</v>
      </c>
      <c r="BM192" s="231" t="s">
        <v>387</v>
      </c>
    </row>
    <row r="193" s="2" customFormat="1" ht="21.75" customHeight="1">
      <c r="A193" s="40"/>
      <c r="B193" s="41"/>
      <c r="C193" s="220" t="s">
        <v>367</v>
      </c>
      <c r="D193" s="220" t="s">
        <v>131</v>
      </c>
      <c r="E193" s="221" t="s">
        <v>632</v>
      </c>
      <c r="F193" s="222" t="s">
        <v>633</v>
      </c>
      <c r="G193" s="223" t="s">
        <v>180</v>
      </c>
      <c r="H193" s="224">
        <v>7.2839999999999998</v>
      </c>
      <c r="I193" s="225"/>
      <c r="J193" s="226">
        <f>ROUND(I193*H193,2)</f>
        <v>0</v>
      </c>
      <c r="K193" s="222" t="s">
        <v>135</v>
      </c>
      <c r="L193" s="46"/>
      <c r="M193" s="227" t="s">
        <v>19</v>
      </c>
      <c r="N193" s="228" t="s">
        <v>40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312</v>
      </c>
      <c r="AT193" s="231" t="s">
        <v>131</v>
      </c>
      <c r="AU193" s="231" t="s">
        <v>79</v>
      </c>
      <c r="AY193" s="19" t="s">
        <v>129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77</v>
      </c>
      <c r="BK193" s="232">
        <f>ROUND(I193*H193,2)</f>
        <v>0</v>
      </c>
      <c r="BL193" s="19" t="s">
        <v>312</v>
      </c>
      <c r="BM193" s="231" t="s">
        <v>396</v>
      </c>
    </row>
    <row r="194" s="13" customFormat="1">
      <c r="A194" s="13"/>
      <c r="B194" s="237"/>
      <c r="C194" s="238"/>
      <c r="D194" s="233" t="s">
        <v>170</v>
      </c>
      <c r="E194" s="239" t="s">
        <v>19</v>
      </c>
      <c r="F194" s="240" t="s">
        <v>681</v>
      </c>
      <c r="G194" s="238"/>
      <c r="H194" s="241">
        <v>7.2839999999999998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170</v>
      </c>
      <c r="AU194" s="247" t="s">
        <v>79</v>
      </c>
      <c r="AV194" s="13" t="s">
        <v>79</v>
      </c>
      <c r="AW194" s="13" t="s">
        <v>31</v>
      </c>
      <c r="AX194" s="13" t="s">
        <v>69</v>
      </c>
      <c r="AY194" s="247" t="s">
        <v>129</v>
      </c>
    </row>
    <row r="195" s="14" customFormat="1">
      <c r="A195" s="14"/>
      <c r="B195" s="248"/>
      <c r="C195" s="249"/>
      <c r="D195" s="233" t="s">
        <v>170</v>
      </c>
      <c r="E195" s="250" t="s">
        <v>19</v>
      </c>
      <c r="F195" s="251" t="s">
        <v>172</v>
      </c>
      <c r="G195" s="249"/>
      <c r="H195" s="252">
        <v>7.2839999999999998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8" t="s">
        <v>170</v>
      </c>
      <c r="AU195" s="258" t="s">
        <v>79</v>
      </c>
      <c r="AV195" s="14" t="s">
        <v>136</v>
      </c>
      <c r="AW195" s="14" t="s">
        <v>31</v>
      </c>
      <c r="AX195" s="14" t="s">
        <v>77</v>
      </c>
      <c r="AY195" s="258" t="s">
        <v>129</v>
      </c>
    </row>
    <row r="196" s="2" customFormat="1" ht="21.75" customHeight="1">
      <c r="A196" s="40"/>
      <c r="B196" s="41"/>
      <c r="C196" s="220" t="s">
        <v>290</v>
      </c>
      <c r="D196" s="220" t="s">
        <v>131</v>
      </c>
      <c r="E196" s="221" t="s">
        <v>634</v>
      </c>
      <c r="F196" s="222" t="s">
        <v>635</v>
      </c>
      <c r="G196" s="223" t="s">
        <v>180</v>
      </c>
      <c r="H196" s="224">
        <v>109.26000000000001</v>
      </c>
      <c r="I196" s="225"/>
      <c r="J196" s="226">
        <f>ROUND(I196*H196,2)</f>
        <v>0</v>
      </c>
      <c r="K196" s="222" t="s">
        <v>135</v>
      </c>
      <c r="L196" s="46"/>
      <c r="M196" s="227" t="s">
        <v>19</v>
      </c>
      <c r="N196" s="228" t="s">
        <v>40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312</v>
      </c>
      <c r="AT196" s="231" t="s">
        <v>131</v>
      </c>
      <c r="AU196" s="231" t="s">
        <v>79</v>
      </c>
      <c r="AY196" s="19" t="s">
        <v>129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77</v>
      </c>
      <c r="BK196" s="232">
        <f>ROUND(I196*H196,2)</f>
        <v>0</v>
      </c>
      <c r="BL196" s="19" t="s">
        <v>312</v>
      </c>
      <c r="BM196" s="231" t="s">
        <v>400</v>
      </c>
    </row>
    <row r="197" s="13" customFormat="1">
      <c r="A197" s="13"/>
      <c r="B197" s="237"/>
      <c r="C197" s="238"/>
      <c r="D197" s="233" t="s">
        <v>170</v>
      </c>
      <c r="E197" s="239" t="s">
        <v>19</v>
      </c>
      <c r="F197" s="240" t="s">
        <v>682</v>
      </c>
      <c r="G197" s="238"/>
      <c r="H197" s="241">
        <v>109.26000000000001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170</v>
      </c>
      <c r="AU197" s="247" t="s">
        <v>79</v>
      </c>
      <c r="AV197" s="13" t="s">
        <v>79</v>
      </c>
      <c r="AW197" s="13" t="s">
        <v>31</v>
      </c>
      <c r="AX197" s="13" t="s">
        <v>69</v>
      </c>
      <c r="AY197" s="247" t="s">
        <v>129</v>
      </c>
    </row>
    <row r="198" s="14" customFormat="1">
      <c r="A198" s="14"/>
      <c r="B198" s="248"/>
      <c r="C198" s="249"/>
      <c r="D198" s="233" t="s">
        <v>170</v>
      </c>
      <c r="E198" s="250" t="s">
        <v>19</v>
      </c>
      <c r="F198" s="251" t="s">
        <v>172</v>
      </c>
      <c r="G198" s="249"/>
      <c r="H198" s="252">
        <v>109.26000000000001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8" t="s">
        <v>170</v>
      </c>
      <c r="AU198" s="258" t="s">
        <v>79</v>
      </c>
      <c r="AV198" s="14" t="s">
        <v>136</v>
      </c>
      <c r="AW198" s="14" t="s">
        <v>31</v>
      </c>
      <c r="AX198" s="14" t="s">
        <v>77</v>
      </c>
      <c r="AY198" s="258" t="s">
        <v>129</v>
      </c>
    </row>
    <row r="199" s="12" customFormat="1" ht="25.92" customHeight="1">
      <c r="A199" s="12"/>
      <c r="B199" s="204"/>
      <c r="C199" s="205"/>
      <c r="D199" s="206" t="s">
        <v>68</v>
      </c>
      <c r="E199" s="207" t="s">
        <v>683</v>
      </c>
      <c r="F199" s="207" t="s">
        <v>684</v>
      </c>
      <c r="G199" s="205"/>
      <c r="H199" s="205"/>
      <c r="I199" s="208"/>
      <c r="J199" s="209">
        <f>BK199</f>
        <v>0</v>
      </c>
      <c r="K199" s="205"/>
      <c r="L199" s="210"/>
      <c r="M199" s="211"/>
      <c r="N199" s="212"/>
      <c r="O199" s="212"/>
      <c r="P199" s="213">
        <f>P200+P210+P215+P287</f>
        <v>0</v>
      </c>
      <c r="Q199" s="212"/>
      <c r="R199" s="213">
        <f>R200+R210+R215+R287</f>
        <v>0</v>
      </c>
      <c r="S199" s="212"/>
      <c r="T199" s="214">
        <f>T200+T210+T215+T287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77</v>
      </c>
      <c r="AT199" s="216" t="s">
        <v>68</v>
      </c>
      <c r="AU199" s="216" t="s">
        <v>69</v>
      </c>
      <c r="AY199" s="215" t="s">
        <v>129</v>
      </c>
      <c r="BK199" s="217">
        <f>BK200+BK210+BK215+BK287</f>
        <v>0</v>
      </c>
    </row>
    <row r="200" s="12" customFormat="1" ht="22.8" customHeight="1">
      <c r="A200" s="12"/>
      <c r="B200" s="204"/>
      <c r="C200" s="205"/>
      <c r="D200" s="206" t="s">
        <v>68</v>
      </c>
      <c r="E200" s="218" t="s">
        <v>77</v>
      </c>
      <c r="F200" s="218" t="s">
        <v>130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SUM(P201:P209)</f>
        <v>0</v>
      </c>
      <c r="Q200" s="212"/>
      <c r="R200" s="213">
        <f>SUM(R201:R209)</f>
        <v>0</v>
      </c>
      <c r="S200" s="212"/>
      <c r="T200" s="214">
        <f>SUM(T201:T209)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77</v>
      </c>
      <c r="AT200" s="216" t="s">
        <v>68</v>
      </c>
      <c r="AU200" s="216" t="s">
        <v>77</v>
      </c>
      <c r="AY200" s="215" t="s">
        <v>129</v>
      </c>
      <c r="BK200" s="217">
        <f>SUM(BK201:BK209)</f>
        <v>0</v>
      </c>
    </row>
    <row r="201" s="2" customFormat="1" ht="16.5" customHeight="1">
      <c r="A201" s="40"/>
      <c r="B201" s="41"/>
      <c r="C201" s="220" t="s">
        <v>374</v>
      </c>
      <c r="D201" s="220" t="s">
        <v>131</v>
      </c>
      <c r="E201" s="221" t="s">
        <v>685</v>
      </c>
      <c r="F201" s="222" t="s">
        <v>686</v>
      </c>
      <c r="G201" s="223" t="s">
        <v>479</v>
      </c>
      <c r="H201" s="224">
        <v>40</v>
      </c>
      <c r="I201" s="225"/>
      <c r="J201" s="226">
        <f>ROUND(I201*H201,2)</f>
        <v>0</v>
      </c>
      <c r="K201" s="222" t="s">
        <v>135</v>
      </c>
      <c r="L201" s="46"/>
      <c r="M201" s="227" t="s">
        <v>19</v>
      </c>
      <c r="N201" s="228" t="s">
        <v>40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136</v>
      </c>
      <c r="AT201" s="231" t="s">
        <v>131</v>
      </c>
      <c r="AU201" s="231" t="s">
        <v>79</v>
      </c>
      <c r="AY201" s="19" t="s">
        <v>129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9" t="s">
        <v>77</v>
      </c>
      <c r="BK201" s="232">
        <f>ROUND(I201*H201,2)</f>
        <v>0</v>
      </c>
      <c r="BL201" s="19" t="s">
        <v>136</v>
      </c>
      <c r="BM201" s="231" t="s">
        <v>403</v>
      </c>
    </row>
    <row r="202" s="2" customFormat="1" ht="21.75" customHeight="1">
      <c r="A202" s="40"/>
      <c r="B202" s="41"/>
      <c r="C202" s="220" t="s">
        <v>294</v>
      </c>
      <c r="D202" s="220" t="s">
        <v>131</v>
      </c>
      <c r="E202" s="221" t="s">
        <v>687</v>
      </c>
      <c r="F202" s="222" t="s">
        <v>688</v>
      </c>
      <c r="G202" s="223" t="s">
        <v>689</v>
      </c>
      <c r="H202" s="224">
        <v>5</v>
      </c>
      <c r="I202" s="225"/>
      <c r="J202" s="226">
        <f>ROUND(I202*H202,2)</f>
        <v>0</v>
      </c>
      <c r="K202" s="222" t="s">
        <v>135</v>
      </c>
      <c r="L202" s="46"/>
      <c r="M202" s="227" t="s">
        <v>19</v>
      </c>
      <c r="N202" s="228" t="s">
        <v>40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136</v>
      </c>
      <c r="AT202" s="231" t="s">
        <v>131</v>
      </c>
      <c r="AU202" s="231" t="s">
        <v>79</v>
      </c>
      <c r="AY202" s="19" t="s">
        <v>129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77</v>
      </c>
      <c r="BK202" s="232">
        <f>ROUND(I202*H202,2)</f>
        <v>0</v>
      </c>
      <c r="BL202" s="19" t="s">
        <v>136</v>
      </c>
      <c r="BM202" s="231" t="s">
        <v>414</v>
      </c>
    </row>
    <row r="203" s="2" customFormat="1" ht="21.75" customHeight="1">
      <c r="A203" s="40"/>
      <c r="B203" s="41"/>
      <c r="C203" s="220" t="s">
        <v>381</v>
      </c>
      <c r="D203" s="220" t="s">
        <v>131</v>
      </c>
      <c r="E203" s="221" t="s">
        <v>254</v>
      </c>
      <c r="F203" s="222" t="s">
        <v>255</v>
      </c>
      <c r="G203" s="223" t="s">
        <v>180</v>
      </c>
      <c r="H203" s="224">
        <v>116.28400000000001</v>
      </c>
      <c r="I203" s="225"/>
      <c r="J203" s="226">
        <f>ROUND(I203*H203,2)</f>
        <v>0</v>
      </c>
      <c r="K203" s="222" t="s">
        <v>135</v>
      </c>
      <c r="L203" s="46"/>
      <c r="M203" s="227" t="s">
        <v>19</v>
      </c>
      <c r="N203" s="228" t="s">
        <v>40</v>
      </c>
      <c r="O203" s="8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136</v>
      </c>
      <c r="AT203" s="231" t="s">
        <v>131</v>
      </c>
      <c r="AU203" s="231" t="s">
        <v>79</v>
      </c>
      <c r="AY203" s="19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77</v>
      </c>
      <c r="BK203" s="232">
        <f>ROUND(I203*H203,2)</f>
        <v>0</v>
      </c>
      <c r="BL203" s="19" t="s">
        <v>136</v>
      </c>
      <c r="BM203" s="231" t="s">
        <v>422</v>
      </c>
    </row>
    <row r="204" s="13" customFormat="1">
      <c r="A204" s="13"/>
      <c r="B204" s="237"/>
      <c r="C204" s="238"/>
      <c r="D204" s="233" t="s">
        <v>170</v>
      </c>
      <c r="E204" s="239" t="s">
        <v>19</v>
      </c>
      <c r="F204" s="240" t="s">
        <v>690</v>
      </c>
      <c r="G204" s="238"/>
      <c r="H204" s="241">
        <v>13.284000000000001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170</v>
      </c>
      <c r="AU204" s="247" t="s">
        <v>79</v>
      </c>
      <c r="AV204" s="13" t="s">
        <v>79</v>
      </c>
      <c r="AW204" s="13" t="s">
        <v>31</v>
      </c>
      <c r="AX204" s="13" t="s">
        <v>69</v>
      </c>
      <c r="AY204" s="247" t="s">
        <v>129</v>
      </c>
    </row>
    <row r="205" s="13" customFormat="1">
      <c r="A205" s="13"/>
      <c r="B205" s="237"/>
      <c r="C205" s="238"/>
      <c r="D205" s="233" t="s">
        <v>170</v>
      </c>
      <c r="E205" s="239" t="s">
        <v>19</v>
      </c>
      <c r="F205" s="240" t="s">
        <v>691</v>
      </c>
      <c r="G205" s="238"/>
      <c r="H205" s="241">
        <v>103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170</v>
      </c>
      <c r="AU205" s="247" t="s">
        <v>79</v>
      </c>
      <c r="AV205" s="13" t="s">
        <v>79</v>
      </c>
      <c r="AW205" s="13" t="s">
        <v>31</v>
      </c>
      <c r="AX205" s="13" t="s">
        <v>69</v>
      </c>
      <c r="AY205" s="247" t="s">
        <v>129</v>
      </c>
    </row>
    <row r="206" s="14" customFormat="1">
      <c r="A206" s="14"/>
      <c r="B206" s="248"/>
      <c r="C206" s="249"/>
      <c r="D206" s="233" t="s">
        <v>170</v>
      </c>
      <c r="E206" s="250" t="s">
        <v>19</v>
      </c>
      <c r="F206" s="251" t="s">
        <v>172</v>
      </c>
      <c r="G206" s="249"/>
      <c r="H206" s="252">
        <v>116.28400000000001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8" t="s">
        <v>170</v>
      </c>
      <c r="AU206" s="258" t="s">
        <v>79</v>
      </c>
      <c r="AV206" s="14" t="s">
        <v>136</v>
      </c>
      <c r="AW206" s="14" t="s">
        <v>31</v>
      </c>
      <c r="AX206" s="14" t="s">
        <v>77</v>
      </c>
      <c r="AY206" s="258" t="s">
        <v>129</v>
      </c>
    </row>
    <row r="207" s="2" customFormat="1" ht="21.75" customHeight="1">
      <c r="A207" s="40"/>
      <c r="B207" s="41"/>
      <c r="C207" s="220" t="s">
        <v>297</v>
      </c>
      <c r="D207" s="220" t="s">
        <v>131</v>
      </c>
      <c r="E207" s="221" t="s">
        <v>584</v>
      </c>
      <c r="F207" s="222" t="s">
        <v>585</v>
      </c>
      <c r="G207" s="223" t="s">
        <v>235</v>
      </c>
      <c r="H207" s="224">
        <v>197.68299999999999</v>
      </c>
      <c r="I207" s="225"/>
      <c r="J207" s="226">
        <f>ROUND(I207*H207,2)</f>
        <v>0</v>
      </c>
      <c r="K207" s="222" t="s">
        <v>135</v>
      </c>
      <c r="L207" s="46"/>
      <c r="M207" s="227" t="s">
        <v>19</v>
      </c>
      <c r="N207" s="228" t="s">
        <v>40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136</v>
      </c>
      <c r="AT207" s="231" t="s">
        <v>131</v>
      </c>
      <c r="AU207" s="231" t="s">
        <v>79</v>
      </c>
      <c r="AY207" s="19" t="s">
        <v>129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9" t="s">
        <v>77</v>
      </c>
      <c r="BK207" s="232">
        <f>ROUND(I207*H207,2)</f>
        <v>0</v>
      </c>
      <c r="BL207" s="19" t="s">
        <v>136</v>
      </c>
      <c r="BM207" s="231" t="s">
        <v>425</v>
      </c>
    </row>
    <row r="208" s="13" customFormat="1">
      <c r="A208" s="13"/>
      <c r="B208" s="237"/>
      <c r="C208" s="238"/>
      <c r="D208" s="233" t="s">
        <v>170</v>
      </c>
      <c r="E208" s="239" t="s">
        <v>19</v>
      </c>
      <c r="F208" s="240" t="s">
        <v>692</v>
      </c>
      <c r="G208" s="238"/>
      <c r="H208" s="241">
        <v>197.68299999999999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170</v>
      </c>
      <c r="AU208" s="247" t="s">
        <v>79</v>
      </c>
      <c r="AV208" s="13" t="s">
        <v>79</v>
      </c>
      <c r="AW208" s="13" t="s">
        <v>31</v>
      </c>
      <c r="AX208" s="13" t="s">
        <v>69</v>
      </c>
      <c r="AY208" s="247" t="s">
        <v>129</v>
      </c>
    </row>
    <row r="209" s="14" customFormat="1">
      <c r="A209" s="14"/>
      <c r="B209" s="248"/>
      <c r="C209" s="249"/>
      <c r="D209" s="233" t="s">
        <v>170</v>
      </c>
      <c r="E209" s="250" t="s">
        <v>19</v>
      </c>
      <c r="F209" s="251" t="s">
        <v>172</v>
      </c>
      <c r="G209" s="249"/>
      <c r="H209" s="252">
        <v>197.68299999999999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8" t="s">
        <v>170</v>
      </c>
      <c r="AU209" s="258" t="s">
        <v>79</v>
      </c>
      <c r="AV209" s="14" t="s">
        <v>136</v>
      </c>
      <c r="AW209" s="14" t="s">
        <v>31</v>
      </c>
      <c r="AX209" s="14" t="s">
        <v>77</v>
      </c>
      <c r="AY209" s="258" t="s">
        <v>129</v>
      </c>
    </row>
    <row r="210" s="12" customFormat="1" ht="22.8" customHeight="1">
      <c r="A210" s="12"/>
      <c r="B210" s="204"/>
      <c r="C210" s="205"/>
      <c r="D210" s="206" t="s">
        <v>68</v>
      </c>
      <c r="E210" s="218" t="s">
        <v>693</v>
      </c>
      <c r="F210" s="218" t="s">
        <v>694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SUM(P211:P214)</f>
        <v>0</v>
      </c>
      <c r="Q210" s="212"/>
      <c r="R210" s="213">
        <f>SUM(R211:R214)</f>
        <v>0</v>
      </c>
      <c r="S210" s="212"/>
      <c r="T210" s="214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79</v>
      </c>
      <c r="AT210" s="216" t="s">
        <v>68</v>
      </c>
      <c r="AU210" s="216" t="s">
        <v>77</v>
      </c>
      <c r="AY210" s="215" t="s">
        <v>129</v>
      </c>
      <c r="BK210" s="217">
        <f>SUM(BK211:BK214)</f>
        <v>0</v>
      </c>
    </row>
    <row r="211" s="2" customFormat="1" ht="16.5" customHeight="1">
      <c r="A211" s="40"/>
      <c r="B211" s="41"/>
      <c r="C211" s="220" t="s">
        <v>388</v>
      </c>
      <c r="D211" s="220" t="s">
        <v>131</v>
      </c>
      <c r="E211" s="221" t="s">
        <v>695</v>
      </c>
      <c r="F211" s="222" t="s">
        <v>696</v>
      </c>
      <c r="G211" s="223" t="s">
        <v>349</v>
      </c>
      <c r="H211" s="224">
        <v>20</v>
      </c>
      <c r="I211" s="225"/>
      <c r="J211" s="226">
        <f>ROUND(I211*H211,2)</f>
        <v>0</v>
      </c>
      <c r="K211" s="222" t="s">
        <v>135</v>
      </c>
      <c r="L211" s="46"/>
      <c r="M211" s="227" t="s">
        <v>19</v>
      </c>
      <c r="N211" s="228" t="s">
        <v>40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162</v>
      </c>
      <c r="AT211" s="231" t="s">
        <v>131</v>
      </c>
      <c r="AU211" s="231" t="s">
        <v>79</v>
      </c>
      <c r="AY211" s="19" t="s">
        <v>129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77</v>
      </c>
      <c r="BK211" s="232">
        <f>ROUND(I211*H211,2)</f>
        <v>0</v>
      </c>
      <c r="BL211" s="19" t="s">
        <v>162</v>
      </c>
      <c r="BM211" s="231" t="s">
        <v>433</v>
      </c>
    </row>
    <row r="212" s="13" customFormat="1">
      <c r="A212" s="13"/>
      <c r="B212" s="237"/>
      <c r="C212" s="238"/>
      <c r="D212" s="233" t="s">
        <v>170</v>
      </c>
      <c r="E212" s="239" t="s">
        <v>19</v>
      </c>
      <c r="F212" s="240" t="s">
        <v>697</v>
      </c>
      <c r="G212" s="238"/>
      <c r="H212" s="241">
        <v>20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170</v>
      </c>
      <c r="AU212" s="247" t="s">
        <v>79</v>
      </c>
      <c r="AV212" s="13" t="s">
        <v>79</v>
      </c>
      <c r="AW212" s="13" t="s">
        <v>31</v>
      </c>
      <c r="AX212" s="13" t="s">
        <v>69</v>
      </c>
      <c r="AY212" s="247" t="s">
        <v>129</v>
      </c>
    </row>
    <row r="213" s="14" customFormat="1">
      <c r="A213" s="14"/>
      <c r="B213" s="248"/>
      <c r="C213" s="249"/>
      <c r="D213" s="233" t="s">
        <v>170</v>
      </c>
      <c r="E213" s="250" t="s">
        <v>19</v>
      </c>
      <c r="F213" s="251" t="s">
        <v>172</v>
      </c>
      <c r="G213" s="249"/>
      <c r="H213" s="252">
        <v>20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8" t="s">
        <v>170</v>
      </c>
      <c r="AU213" s="258" t="s">
        <v>79</v>
      </c>
      <c r="AV213" s="14" t="s">
        <v>136</v>
      </c>
      <c r="AW213" s="14" t="s">
        <v>31</v>
      </c>
      <c r="AX213" s="14" t="s">
        <v>77</v>
      </c>
      <c r="AY213" s="258" t="s">
        <v>129</v>
      </c>
    </row>
    <row r="214" s="2" customFormat="1" ht="16.5" customHeight="1">
      <c r="A214" s="40"/>
      <c r="B214" s="41"/>
      <c r="C214" s="269" t="s">
        <v>301</v>
      </c>
      <c r="D214" s="269" t="s">
        <v>232</v>
      </c>
      <c r="E214" s="270" t="s">
        <v>698</v>
      </c>
      <c r="F214" s="271" t="s">
        <v>699</v>
      </c>
      <c r="G214" s="272" t="s">
        <v>349</v>
      </c>
      <c r="H214" s="273">
        <v>20</v>
      </c>
      <c r="I214" s="274"/>
      <c r="J214" s="275">
        <f>ROUND(I214*H214,2)</f>
        <v>0</v>
      </c>
      <c r="K214" s="271" t="s">
        <v>135</v>
      </c>
      <c r="L214" s="276"/>
      <c r="M214" s="277" t="s">
        <v>19</v>
      </c>
      <c r="N214" s="278" t="s">
        <v>40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236</v>
      </c>
      <c r="AT214" s="231" t="s">
        <v>232</v>
      </c>
      <c r="AU214" s="231" t="s">
        <v>79</v>
      </c>
      <c r="AY214" s="19" t="s">
        <v>129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77</v>
      </c>
      <c r="BK214" s="232">
        <f>ROUND(I214*H214,2)</f>
        <v>0</v>
      </c>
      <c r="BL214" s="19" t="s">
        <v>162</v>
      </c>
      <c r="BM214" s="231" t="s">
        <v>437</v>
      </c>
    </row>
    <row r="215" s="12" customFormat="1" ht="22.8" customHeight="1">
      <c r="A215" s="12"/>
      <c r="B215" s="204"/>
      <c r="C215" s="205"/>
      <c r="D215" s="206" t="s">
        <v>68</v>
      </c>
      <c r="E215" s="218" t="s">
        <v>587</v>
      </c>
      <c r="F215" s="218" t="s">
        <v>588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SUM(P216:P286)</f>
        <v>0</v>
      </c>
      <c r="Q215" s="212"/>
      <c r="R215" s="213">
        <f>SUM(R216:R286)</f>
        <v>0</v>
      </c>
      <c r="S215" s="212"/>
      <c r="T215" s="214">
        <f>SUM(T216:T286)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141</v>
      </c>
      <c r="AT215" s="216" t="s">
        <v>68</v>
      </c>
      <c r="AU215" s="216" t="s">
        <v>77</v>
      </c>
      <c r="AY215" s="215" t="s">
        <v>129</v>
      </c>
      <c r="BK215" s="217">
        <f>SUM(BK216:BK286)</f>
        <v>0</v>
      </c>
    </row>
    <row r="216" s="2" customFormat="1" ht="16.5" customHeight="1">
      <c r="A216" s="40"/>
      <c r="B216" s="41"/>
      <c r="C216" s="220" t="s">
        <v>397</v>
      </c>
      <c r="D216" s="220" t="s">
        <v>131</v>
      </c>
      <c r="E216" s="221" t="s">
        <v>700</v>
      </c>
      <c r="F216" s="222" t="s">
        <v>701</v>
      </c>
      <c r="G216" s="223" t="s">
        <v>134</v>
      </c>
      <c r="H216" s="224">
        <v>27</v>
      </c>
      <c r="I216" s="225"/>
      <c r="J216" s="226">
        <f>ROUND(I216*H216,2)</f>
        <v>0</v>
      </c>
      <c r="K216" s="222" t="s">
        <v>135</v>
      </c>
      <c r="L216" s="46"/>
      <c r="M216" s="227" t="s">
        <v>19</v>
      </c>
      <c r="N216" s="228" t="s">
        <v>40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312</v>
      </c>
      <c r="AT216" s="231" t="s">
        <v>131</v>
      </c>
      <c r="AU216" s="231" t="s">
        <v>79</v>
      </c>
      <c r="AY216" s="19" t="s">
        <v>129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77</v>
      </c>
      <c r="BK216" s="232">
        <f>ROUND(I216*H216,2)</f>
        <v>0</v>
      </c>
      <c r="BL216" s="19" t="s">
        <v>312</v>
      </c>
      <c r="BM216" s="231" t="s">
        <v>702</v>
      </c>
    </row>
    <row r="217" s="13" customFormat="1">
      <c r="A217" s="13"/>
      <c r="B217" s="237"/>
      <c r="C217" s="238"/>
      <c r="D217" s="233" t="s">
        <v>170</v>
      </c>
      <c r="E217" s="239" t="s">
        <v>19</v>
      </c>
      <c r="F217" s="240" t="s">
        <v>703</v>
      </c>
      <c r="G217" s="238"/>
      <c r="H217" s="241">
        <v>27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170</v>
      </c>
      <c r="AU217" s="247" t="s">
        <v>79</v>
      </c>
      <c r="AV217" s="13" t="s">
        <v>79</v>
      </c>
      <c r="AW217" s="13" t="s">
        <v>31</v>
      </c>
      <c r="AX217" s="13" t="s">
        <v>69</v>
      </c>
      <c r="AY217" s="247" t="s">
        <v>129</v>
      </c>
    </row>
    <row r="218" s="14" customFormat="1">
      <c r="A218" s="14"/>
      <c r="B218" s="248"/>
      <c r="C218" s="249"/>
      <c r="D218" s="233" t="s">
        <v>170</v>
      </c>
      <c r="E218" s="250" t="s">
        <v>19</v>
      </c>
      <c r="F218" s="251" t="s">
        <v>172</v>
      </c>
      <c r="G218" s="249"/>
      <c r="H218" s="252">
        <v>27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8" t="s">
        <v>170</v>
      </c>
      <c r="AU218" s="258" t="s">
        <v>79</v>
      </c>
      <c r="AV218" s="14" t="s">
        <v>136</v>
      </c>
      <c r="AW218" s="14" t="s">
        <v>31</v>
      </c>
      <c r="AX218" s="14" t="s">
        <v>77</v>
      </c>
      <c r="AY218" s="258" t="s">
        <v>129</v>
      </c>
    </row>
    <row r="219" s="2" customFormat="1" ht="16.5" customHeight="1">
      <c r="A219" s="40"/>
      <c r="B219" s="41"/>
      <c r="C219" s="220" t="s">
        <v>304</v>
      </c>
      <c r="D219" s="220" t="s">
        <v>131</v>
      </c>
      <c r="E219" s="221" t="s">
        <v>704</v>
      </c>
      <c r="F219" s="222" t="s">
        <v>705</v>
      </c>
      <c r="G219" s="223" t="s">
        <v>134</v>
      </c>
      <c r="H219" s="224">
        <v>27</v>
      </c>
      <c r="I219" s="225"/>
      <c r="J219" s="226">
        <f>ROUND(I219*H219,2)</f>
        <v>0</v>
      </c>
      <c r="K219" s="222" t="s">
        <v>135</v>
      </c>
      <c r="L219" s="46"/>
      <c r="M219" s="227" t="s">
        <v>19</v>
      </c>
      <c r="N219" s="228" t="s">
        <v>40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312</v>
      </c>
      <c r="AT219" s="231" t="s">
        <v>131</v>
      </c>
      <c r="AU219" s="231" t="s">
        <v>79</v>
      </c>
      <c r="AY219" s="19" t="s">
        <v>129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9" t="s">
        <v>77</v>
      </c>
      <c r="BK219" s="232">
        <f>ROUND(I219*H219,2)</f>
        <v>0</v>
      </c>
      <c r="BL219" s="19" t="s">
        <v>312</v>
      </c>
      <c r="BM219" s="231" t="s">
        <v>706</v>
      </c>
    </row>
    <row r="220" s="2" customFormat="1" ht="16.5" customHeight="1">
      <c r="A220" s="40"/>
      <c r="B220" s="41"/>
      <c r="C220" s="220" t="s">
        <v>405</v>
      </c>
      <c r="D220" s="220" t="s">
        <v>131</v>
      </c>
      <c r="E220" s="221" t="s">
        <v>707</v>
      </c>
      <c r="F220" s="222" t="s">
        <v>708</v>
      </c>
      <c r="G220" s="223" t="s">
        <v>134</v>
      </c>
      <c r="H220" s="224">
        <v>27</v>
      </c>
      <c r="I220" s="225"/>
      <c r="J220" s="226">
        <f>ROUND(I220*H220,2)</f>
        <v>0</v>
      </c>
      <c r="K220" s="222" t="s">
        <v>135</v>
      </c>
      <c r="L220" s="46"/>
      <c r="M220" s="227" t="s">
        <v>19</v>
      </c>
      <c r="N220" s="228" t="s">
        <v>40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312</v>
      </c>
      <c r="AT220" s="231" t="s">
        <v>131</v>
      </c>
      <c r="AU220" s="231" t="s">
        <v>79</v>
      </c>
      <c r="AY220" s="19" t="s">
        <v>129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77</v>
      </c>
      <c r="BK220" s="232">
        <f>ROUND(I220*H220,2)</f>
        <v>0</v>
      </c>
      <c r="BL220" s="19" t="s">
        <v>312</v>
      </c>
      <c r="BM220" s="231" t="s">
        <v>709</v>
      </c>
    </row>
    <row r="221" s="2" customFormat="1" ht="16.5" customHeight="1">
      <c r="A221" s="40"/>
      <c r="B221" s="41"/>
      <c r="C221" s="269" t="s">
        <v>308</v>
      </c>
      <c r="D221" s="269" t="s">
        <v>232</v>
      </c>
      <c r="E221" s="270" t="s">
        <v>568</v>
      </c>
      <c r="F221" s="271" t="s">
        <v>569</v>
      </c>
      <c r="G221" s="272" t="s">
        <v>235</v>
      </c>
      <c r="H221" s="273">
        <v>0.041000000000000002</v>
      </c>
      <c r="I221" s="274"/>
      <c r="J221" s="275">
        <f>ROUND(I221*H221,2)</f>
        <v>0</v>
      </c>
      <c r="K221" s="271" t="s">
        <v>135</v>
      </c>
      <c r="L221" s="276"/>
      <c r="M221" s="277" t="s">
        <v>19</v>
      </c>
      <c r="N221" s="278" t="s">
        <v>40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593</v>
      </c>
      <c r="AT221" s="231" t="s">
        <v>232</v>
      </c>
      <c r="AU221" s="231" t="s">
        <v>79</v>
      </c>
      <c r="AY221" s="19" t="s">
        <v>129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9" t="s">
        <v>77</v>
      </c>
      <c r="BK221" s="232">
        <f>ROUND(I221*H221,2)</f>
        <v>0</v>
      </c>
      <c r="BL221" s="19" t="s">
        <v>312</v>
      </c>
      <c r="BM221" s="231" t="s">
        <v>710</v>
      </c>
    </row>
    <row r="222" s="13" customFormat="1">
      <c r="A222" s="13"/>
      <c r="B222" s="237"/>
      <c r="C222" s="238"/>
      <c r="D222" s="233" t="s">
        <v>170</v>
      </c>
      <c r="E222" s="239" t="s">
        <v>19</v>
      </c>
      <c r="F222" s="240" t="s">
        <v>711</v>
      </c>
      <c r="G222" s="238"/>
      <c r="H222" s="241">
        <v>0.041000000000000002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170</v>
      </c>
      <c r="AU222" s="247" t="s">
        <v>79</v>
      </c>
      <c r="AV222" s="13" t="s">
        <v>79</v>
      </c>
      <c r="AW222" s="13" t="s">
        <v>31</v>
      </c>
      <c r="AX222" s="13" t="s">
        <v>69</v>
      </c>
      <c r="AY222" s="247" t="s">
        <v>129</v>
      </c>
    </row>
    <row r="223" s="14" customFormat="1">
      <c r="A223" s="14"/>
      <c r="B223" s="248"/>
      <c r="C223" s="249"/>
      <c r="D223" s="233" t="s">
        <v>170</v>
      </c>
      <c r="E223" s="250" t="s">
        <v>19</v>
      </c>
      <c r="F223" s="251" t="s">
        <v>172</v>
      </c>
      <c r="G223" s="249"/>
      <c r="H223" s="252">
        <v>0.041000000000000002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8" t="s">
        <v>170</v>
      </c>
      <c r="AU223" s="258" t="s">
        <v>79</v>
      </c>
      <c r="AV223" s="14" t="s">
        <v>136</v>
      </c>
      <c r="AW223" s="14" t="s">
        <v>31</v>
      </c>
      <c r="AX223" s="14" t="s">
        <v>77</v>
      </c>
      <c r="AY223" s="258" t="s">
        <v>129</v>
      </c>
    </row>
    <row r="224" s="2" customFormat="1" ht="21.75" customHeight="1">
      <c r="A224" s="40"/>
      <c r="B224" s="41"/>
      <c r="C224" s="220" t="s">
        <v>419</v>
      </c>
      <c r="D224" s="220" t="s">
        <v>131</v>
      </c>
      <c r="E224" s="221" t="s">
        <v>712</v>
      </c>
      <c r="F224" s="222" t="s">
        <v>713</v>
      </c>
      <c r="G224" s="223" t="s">
        <v>144</v>
      </c>
      <c r="H224" s="224">
        <v>20</v>
      </c>
      <c r="I224" s="225"/>
      <c r="J224" s="226">
        <f>ROUND(I224*H224,2)</f>
        <v>0</v>
      </c>
      <c r="K224" s="222" t="s">
        <v>135</v>
      </c>
      <c r="L224" s="46"/>
      <c r="M224" s="227" t="s">
        <v>19</v>
      </c>
      <c r="N224" s="228" t="s">
        <v>40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312</v>
      </c>
      <c r="AT224" s="231" t="s">
        <v>131</v>
      </c>
      <c r="AU224" s="231" t="s">
        <v>79</v>
      </c>
      <c r="AY224" s="19" t="s">
        <v>129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77</v>
      </c>
      <c r="BK224" s="232">
        <f>ROUND(I224*H224,2)</f>
        <v>0</v>
      </c>
      <c r="BL224" s="19" t="s">
        <v>312</v>
      </c>
      <c r="BM224" s="231" t="s">
        <v>714</v>
      </c>
    </row>
    <row r="225" s="2" customFormat="1" ht="16.5" customHeight="1">
      <c r="A225" s="40"/>
      <c r="B225" s="41"/>
      <c r="C225" s="269" t="s">
        <v>312</v>
      </c>
      <c r="D225" s="269" t="s">
        <v>232</v>
      </c>
      <c r="E225" s="270" t="s">
        <v>591</v>
      </c>
      <c r="F225" s="271" t="s">
        <v>592</v>
      </c>
      <c r="G225" s="272" t="s">
        <v>144</v>
      </c>
      <c r="H225" s="273">
        <v>20</v>
      </c>
      <c r="I225" s="274"/>
      <c r="J225" s="275">
        <f>ROUND(I225*H225,2)</f>
        <v>0</v>
      </c>
      <c r="K225" s="271" t="s">
        <v>19</v>
      </c>
      <c r="L225" s="276"/>
      <c r="M225" s="277" t="s">
        <v>19</v>
      </c>
      <c r="N225" s="278" t="s">
        <v>40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593</v>
      </c>
      <c r="AT225" s="231" t="s">
        <v>232</v>
      </c>
      <c r="AU225" s="231" t="s">
        <v>79</v>
      </c>
      <c r="AY225" s="19" t="s">
        <v>129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77</v>
      </c>
      <c r="BK225" s="232">
        <f>ROUND(I225*H225,2)</f>
        <v>0</v>
      </c>
      <c r="BL225" s="19" t="s">
        <v>312</v>
      </c>
      <c r="BM225" s="231" t="s">
        <v>715</v>
      </c>
    </row>
    <row r="226" s="2" customFormat="1" ht="21.75" customHeight="1">
      <c r="A226" s="40"/>
      <c r="B226" s="41"/>
      <c r="C226" s="220" t="s">
        <v>430</v>
      </c>
      <c r="D226" s="220" t="s">
        <v>131</v>
      </c>
      <c r="E226" s="221" t="s">
        <v>589</v>
      </c>
      <c r="F226" s="222" t="s">
        <v>590</v>
      </c>
      <c r="G226" s="223" t="s">
        <v>144</v>
      </c>
      <c r="H226" s="224">
        <v>54</v>
      </c>
      <c r="I226" s="225"/>
      <c r="J226" s="226">
        <f>ROUND(I226*H226,2)</f>
        <v>0</v>
      </c>
      <c r="K226" s="222" t="s">
        <v>135</v>
      </c>
      <c r="L226" s="46"/>
      <c r="M226" s="227" t="s">
        <v>19</v>
      </c>
      <c r="N226" s="228" t="s">
        <v>40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312</v>
      </c>
      <c r="AT226" s="231" t="s">
        <v>131</v>
      </c>
      <c r="AU226" s="231" t="s">
        <v>79</v>
      </c>
      <c r="AY226" s="19" t="s">
        <v>129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77</v>
      </c>
      <c r="BK226" s="232">
        <f>ROUND(I226*H226,2)</f>
        <v>0</v>
      </c>
      <c r="BL226" s="19" t="s">
        <v>312</v>
      </c>
      <c r="BM226" s="231" t="s">
        <v>716</v>
      </c>
    </row>
    <row r="227" s="13" customFormat="1">
      <c r="A227" s="13"/>
      <c r="B227" s="237"/>
      <c r="C227" s="238"/>
      <c r="D227" s="233" t="s">
        <v>170</v>
      </c>
      <c r="E227" s="239" t="s">
        <v>19</v>
      </c>
      <c r="F227" s="240" t="s">
        <v>717</v>
      </c>
      <c r="G227" s="238"/>
      <c r="H227" s="241">
        <v>54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170</v>
      </c>
      <c r="AU227" s="247" t="s">
        <v>79</v>
      </c>
      <c r="AV227" s="13" t="s">
        <v>79</v>
      </c>
      <c r="AW227" s="13" t="s">
        <v>31</v>
      </c>
      <c r="AX227" s="13" t="s">
        <v>69</v>
      </c>
      <c r="AY227" s="247" t="s">
        <v>129</v>
      </c>
    </row>
    <row r="228" s="14" customFormat="1">
      <c r="A228" s="14"/>
      <c r="B228" s="248"/>
      <c r="C228" s="249"/>
      <c r="D228" s="233" t="s">
        <v>170</v>
      </c>
      <c r="E228" s="250" t="s">
        <v>19</v>
      </c>
      <c r="F228" s="251" t="s">
        <v>172</v>
      </c>
      <c r="G228" s="249"/>
      <c r="H228" s="252">
        <v>54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8" t="s">
        <v>170</v>
      </c>
      <c r="AU228" s="258" t="s">
        <v>79</v>
      </c>
      <c r="AV228" s="14" t="s">
        <v>136</v>
      </c>
      <c r="AW228" s="14" t="s">
        <v>31</v>
      </c>
      <c r="AX228" s="14" t="s">
        <v>77</v>
      </c>
      <c r="AY228" s="258" t="s">
        <v>129</v>
      </c>
    </row>
    <row r="229" s="2" customFormat="1" ht="16.5" customHeight="1">
      <c r="A229" s="40"/>
      <c r="B229" s="41"/>
      <c r="C229" s="269" t="s">
        <v>317</v>
      </c>
      <c r="D229" s="269" t="s">
        <v>232</v>
      </c>
      <c r="E229" s="270" t="s">
        <v>591</v>
      </c>
      <c r="F229" s="271" t="s">
        <v>592</v>
      </c>
      <c r="G229" s="272" t="s">
        <v>144</v>
      </c>
      <c r="H229" s="273">
        <v>54</v>
      </c>
      <c r="I229" s="274"/>
      <c r="J229" s="275">
        <f>ROUND(I229*H229,2)</f>
        <v>0</v>
      </c>
      <c r="K229" s="271" t="s">
        <v>19</v>
      </c>
      <c r="L229" s="276"/>
      <c r="M229" s="277" t="s">
        <v>19</v>
      </c>
      <c r="N229" s="278" t="s">
        <v>40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593</v>
      </c>
      <c r="AT229" s="231" t="s">
        <v>232</v>
      </c>
      <c r="AU229" s="231" t="s">
        <v>79</v>
      </c>
      <c r="AY229" s="19" t="s">
        <v>129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9" t="s">
        <v>77</v>
      </c>
      <c r="BK229" s="232">
        <f>ROUND(I229*H229,2)</f>
        <v>0</v>
      </c>
      <c r="BL229" s="19" t="s">
        <v>312</v>
      </c>
      <c r="BM229" s="231" t="s">
        <v>718</v>
      </c>
    </row>
    <row r="230" s="2" customFormat="1" ht="16.5" customHeight="1">
      <c r="A230" s="40"/>
      <c r="B230" s="41"/>
      <c r="C230" s="220" t="s">
        <v>719</v>
      </c>
      <c r="D230" s="220" t="s">
        <v>131</v>
      </c>
      <c r="E230" s="221" t="s">
        <v>720</v>
      </c>
      <c r="F230" s="222" t="s">
        <v>721</v>
      </c>
      <c r="G230" s="223" t="s">
        <v>144</v>
      </c>
      <c r="H230" s="224">
        <v>8</v>
      </c>
      <c r="I230" s="225"/>
      <c r="J230" s="226">
        <f>ROUND(I230*H230,2)</f>
        <v>0</v>
      </c>
      <c r="K230" s="222" t="s">
        <v>19</v>
      </c>
      <c r="L230" s="46"/>
      <c r="M230" s="227" t="s">
        <v>19</v>
      </c>
      <c r="N230" s="228" t="s">
        <v>40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312</v>
      </c>
      <c r="AT230" s="231" t="s">
        <v>131</v>
      </c>
      <c r="AU230" s="231" t="s">
        <v>79</v>
      </c>
      <c r="AY230" s="19" t="s">
        <v>129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77</v>
      </c>
      <c r="BK230" s="232">
        <f>ROUND(I230*H230,2)</f>
        <v>0</v>
      </c>
      <c r="BL230" s="19" t="s">
        <v>312</v>
      </c>
      <c r="BM230" s="231" t="s">
        <v>722</v>
      </c>
    </row>
    <row r="231" s="2" customFormat="1" ht="16.5" customHeight="1">
      <c r="A231" s="40"/>
      <c r="B231" s="41"/>
      <c r="C231" s="220" t="s">
        <v>322</v>
      </c>
      <c r="D231" s="220" t="s">
        <v>131</v>
      </c>
      <c r="E231" s="221" t="s">
        <v>723</v>
      </c>
      <c r="F231" s="222" t="s">
        <v>724</v>
      </c>
      <c r="G231" s="223" t="s">
        <v>144</v>
      </c>
      <c r="H231" s="224">
        <v>2</v>
      </c>
      <c r="I231" s="225"/>
      <c r="J231" s="226">
        <f>ROUND(I231*H231,2)</f>
        <v>0</v>
      </c>
      <c r="K231" s="222" t="s">
        <v>19</v>
      </c>
      <c r="L231" s="46"/>
      <c r="M231" s="227" t="s">
        <v>19</v>
      </c>
      <c r="N231" s="228" t="s">
        <v>40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312</v>
      </c>
      <c r="AT231" s="231" t="s">
        <v>131</v>
      </c>
      <c r="AU231" s="231" t="s">
        <v>79</v>
      </c>
      <c r="AY231" s="19" t="s">
        <v>129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77</v>
      </c>
      <c r="BK231" s="232">
        <f>ROUND(I231*H231,2)</f>
        <v>0</v>
      </c>
      <c r="BL231" s="19" t="s">
        <v>312</v>
      </c>
      <c r="BM231" s="231" t="s">
        <v>725</v>
      </c>
    </row>
    <row r="232" s="2" customFormat="1" ht="16.5" customHeight="1">
      <c r="A232" s="40"/>
      <c r="B232" s="41"/>
      <c r="C232" s="220" t="s">
        <v>726</v>
      </c>
      <c r="D232" s="220" t="s">
        <v>131</v>
      </c>
      <c r="E232" s="221" t="s">
        <v>727</v>
      </c>
      <c r="F232" s="222" t="s">
        <v>728</v>
      </c>
      <c r="G232" s="223" t="s">
        <v>144</v>
      </c>
      <c r="H232" s="224">
        <v>1</v>
      </c>
      <c r="I232" s="225"/>
      <c r="J232" s="226">
        <f>ROUND(I232*H232,2)</f>
        <v>0</v>
      </c>
      <c r="K232" s="222" t="s">
        <v>19</v>
      </c>
      <c r="L232" s="46"/>
      <c r="M232" s="227" t="s">
        <v>19</v>
      </c>
      <c r="N232" s="228" t="s">
        <v>40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312</v>
      </c>
      <c r="AT232" s="231" t="s">
        <v>131</v>
      </c>
      <c r="AU232" s="231" t="s">
        <v>79</v>
      </c>
      <c r="AY232" s="19" t="s">
        <v>129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9" t="s">
        <v>77</v>
      </c>
      <c r="BK232" s="232">
        <f>ROUND(I232*H232,2)</f>
        <v>0</v>
      </c>
      <c r="BL232" s="19" t="s">
        <v>312</v>
      </c>
      <c r="BM232" s="231" t="s">
        <v>729</v>
      </c>
    </row>
    <row r="233" s="2" customFormat="1">
      <c r="A233" s="40"/>
      <c r="B233" s="41"/>
      <c r="C233" s="42"/>
      <c r="D233" s="233" t="s">
        <v>137</v>
      </c>
      <c r="E233" s="42"/>
      <c r="F233" s="234" t="s">
        <v>730</v>
      </c>
      <c r="G233" s="42"/>
      <c r="H233" s="42"/>
      <c r="I233" s="138"/>
      <c r="J233" s="42"/>
      <c r="K233" s="42"/>
      <c r="L233" s="46"/>
      <c r="M233" s="235"/>
      <c r="N233" s="23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137</v>
      </c>
      <c r="AU233" s="19" t="s">
        <v>79</v>
      </c>
    </row>
    <row r="234" s="2" customFormat="1" ht="16.5" customHeight="1">
      <c r="A234" s="40"/>
      <c r="B234" s="41"/>
      <c r="C234" s="220" t="s">
        <v>327</v>
      </c>
      <c r="D234" s="220" t="s">
        <v>131</v>
      </c>
      <c r="E234" s="221" t="s">
        <v>731</v>
      </c>
      <c r="F234" s="222" t="s">
        <v>732</v>
      </c>
      <c r="G234" s="223" t="s">
        <v>144</v>
      </c>
      <c r="H234" s="224">
        <v>27</v>
      </c>
      <c r="I234" s="225"/>
      <c r="J234" s="226">
        <f>ROUND(I234*H234,2)</f>
        <v>0</v>
      </c>
      <c r="K234" s="222" t="s">
        <v>135</v>
      </c>
      <c r="L234" s="46"/>
      <c r="M234" s="227" t="s">
        <v>19</v>
      </c>
      <c r="N234" s="228" t="s">
        <v>40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312</v>
      </c>
      <c r="AT234" s="231" t="s">
        <v>131</v>
      </c>
      <c r="AU234" s="231" t="s">
        <v>79</v>
      </c>
      <c r="AY234" s="19" t="s">
        <v>129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77</v>
      </c>
      <c r="BK234" s="232">
        <f>ROUND(I234*H234,2)</f>
        <v>0</v>
      </c>
      <c r="BL234" s="19" t="s">
        <v>312</v>
      </c>
      <c r="BM234" s="231" t="s">
        <v>733</v>
      </c>
    </row>
    <row r="235" s="2" customFormat="1" ht="16.5" customHeight="1">
      <c r="A235" s="40"/>
      <c r="B235" s="41"/>
      <c r="C235" s="269" t="s">
        <v>734</v>
      </c>
      <c r="D235" s="269" t="s">
        <v>232</v>
      </c>
      <c r="E235" s="270" t="s">
        <v>735</v>
      </c>
      <c r="F235" s="271" t="s">
        <v>736</v>
      </c>
      <c r="G235" s="272" t="s">
        <v>144</v>
      </c>
      <c r="H235" s="273">
        <v>27</v>
      </c>
      <c r="I235" s="274"/>
      <c r="J235" s="275">
        <f>ROUND(I235*H235,2)</f>
        <v>0</v>
      </c>
      <c r="K235" s="271" t="s">
        <v>19</v>
      </c>
      <c r="L235" s="276"/>
      <c r="M235" s="277" t="s">
        <v>19</v>
      </c>
      <c r="N235" s="278" t="s">
        <v>40</v>
      </c>
      <c r="O235" s="8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593</v>
      </c>
      <c r="AT235" s="231" t="s">
        <v>232</v>
      </c>
      <c r="AU235" s="231" t="s">
        <v>79</v>
      </c>
      <c r="AY235" s="19" t="s">
        <v>129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9" t="s">
        <v>77</v>
      </c>
      <c r="BK235" s="232">
        <f>ROUND(I235*H235,2)</f>
        <v>0</v>
      </c>
      <c r="BL235" s="19" t="s">
        <v>312</v>
      </c>
      <c r="BM235" s="231" t="s">
        <v>737</v>
      </c>
    </row>
    <row r="236" s="2" customFormat="1" ht="21.75" customHeight="1">
      <c r="A236" s="40"/>
      <c r="B236" s="41"/>
      <c r="C236" s="220" t="s">
        <v>330</v>
      </c>
      <c r="D236" s="220" t="s">
        <v>131</v>
      </c>
      <c r="E236" s="221" t="s">
        <v>738</v>
      </c>
      <c r="F236" s="222" t="s">
        <v>739</v>
      </c>
      <c r="G236" s="223" t="s">
        <v>144</v>
      </c>
      <c r="H236" s="224">
        <v>3</v>
      </c>
      <c r="I236" s="225"/>
      <c r="J236" s="226">
        <f>ROUND(I236*H236,2)</f>
        <v>0</v>
      </c>
      <c r="K236" s="222" t="s">
        <v>135</v>
      </c>
      <c r="L236" s="46"/>
      <c r="M236" s="227" t="s">
        <v>19</v>
      </c>
      <c r="N236" s="228" t="s">
        <v>40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312</v>
      </c>
      <c r="AT236" s="231" t="s">
        <v>131</v>
      </c>
      <c r="AU236" s="231" t="s">
        <v>79</v>
      </c>
      <c r="AY236" s="19" t="s">
        <v>129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77</v>
      </c>
      <c r="BK236" s="232">
        <f>ROUND(I236*H236,2)</f>
        <v>0</v>
      </c>
      <c r="BL236" s="19" t="s">
        <v>312</v>
      </c>
      <c r="BM236" s="231" t="s">
        <v>740</v>
      </c>
    </row>
    <row r="237" s="2" customFormat="1" ht="16.5" customHeight="1">
      <c r="A237" s="40"/>
      <c r="B237" s="41"/>
      <c r="C237" s="269" t="s">
        <v>741</v>
      </c>
      <c r="D237" s="269" t="s">
        <v>232</v>
      </c>
      <c r="E237" s="270" t="s">
        <v>742</v>
      </c>
      <c r="F237" s="271" t="s">
        <v>743</v>
      </c>
      <c r="G237" s="272" t="s">
        <v>144</v>
      </c>
      <c r="H237" s="273">
        <v>3</v>
      </c>
      <c r="I237" s="274"/>
      <c r="J237" s="275">
        <f>ROUND(I237*H237,2)</f>
        <v>0</v>
      </c>
      <c r="K237" s="271" t="s">
        <v>19</v>
      </c>
      <c r="L237" s="276"/>
      <c r="M237" s="277" t="s">
        <v>19</v>
      </c>
      <c r="N237" s="278" t="s">
        <v>40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593</v>
      </c>
      <c r="AT237" s="231" t="s">
        <v>232</v>
      </c>
      <c r="AU237" s="231" t="s">
        <v>79</v>
      </c>
      <c r="AY237" s="19" t="s">
        <v>129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77</v>
      </c>
      <c r="BK237" s="232">
        <f>ROUND(I237*H237,2)</f>
        <v>0</v>
      </c>
      <c r="BL237" s="19" t="s">
        <v>312</v>
      </c>
      <c r="BM237" s="231" t="s">
        <v>744</v>
      </c>
    </row>
    <row r="238" s="2" customFormat="1">
      <c r="A238" s="40"/>
      <c r="B238" s="41"/>
      <c r="C238" s="42"/>
      <c r="D238" s="233" t="s">
        <v>137</v>
      </c>
      <c r="E238" s="42"/>
      <c r="F238" s="234" t="s">
        <v>745</v>
      </c>
      <c r="G238" s="42"/>
      <c r="H238" s="42"/>
      <c r="I238" s="138"/>
      <c r="J238" s="42"/>
      <c r="K238" s="42"/>
      <c r="L238" s="46"/>
      <c r="M238" s="235"/>
      <c r="N238" s="236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137</v>
      </c>
      <c r="AU238" s="19" t="s">
        <v>79</v>
      </c>
    </row>
    <row r="239" s="2" customFormat="1" ht="16.5" customHeight="1">
      <c r="A239" s="40"/>
      <c r="B239" s="41"/>
      <c r="C239" s="220" t="s">
        <v>336</v>
      </c>
      <c r="D239" s="220" t="s">
        <v>131</v>
      </c>
      <c r="E239" s="221" t="s">
        <v>746</v>
      </c>
      <c r="F239" s="222" t="s">
        <v>747</v>
      </c>
      <c r="G239" s="223" t="s">
        <v>144</v>
      </c>
      <c r="H239" s="224">
        <v>30</v>
      </c>
      <c r="I239" s="225"/>
      <c r="J239" s="226">
        <f>ROUND(I239*H239,2)</f>
        <v>0</v>
      </c>
      <c r="K239" s="222" t="s">
        <v>19</v>
      </c>
      <c r="L239" s="46"/>
      <c r="M239" s="227" t="s">
        <v>19</v>
      </c>
      <c r="N239" s="228" t="s">
        <v>40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312</v>
      </c>
      <c r="AT239" s="231" t="s">
        <v>131</v>
      </c>
      <c r="AU239" s="231" t="s">
        <v>79</v>
      </c>
      <c r="AY239" s="19" t="s">
        <v>129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77</v>
      </c>
      <c r="BK239" s="232">
        <f>ROUND(I239*H239,2)</f>
        <v>0</v>
      </c>
      <c r="BL239" s="19" t="s">
        <v>312</v>
      </c>
      <c r="BM239" s="231" t="s">
        <v>748</v>
      </c>
    </row>
    <row r="240" s="2" customFormat="1" ht="16.5" customHeight="1">
      <c r="A240" s="40"/>
      <c r="B240" s="41"/>
      <c r="C240" s="269" t="s">
        <v>749</v>
      </c>
      <c r="D240" s="269" t="s">
        <v>232</v>
      </c>
      <c r="E240" s="270" t="s">
        <v>750</v>
      </c>
      <c r="F240" s="271" t="s">
        <v>751</v>
      </c>
      <c r="G240" s="272" t="s">
        <v>144</v>
      </c>
      <c r="H240" s="273">
        <v>30</v>
      </c>
      <c r="I240" s="274"/>
      <c r="J240" s="275">
        <f>ROUND(I240*H240,2)</f>
        <v>0</v>
      </c>
      <c r="K240" s="271" t="s">
        <v>19</v>
      </c>
      <c r="L240" s="276"/>
      <c r="M240" s="277" t="s">
        <v>19</v>
      </c>
      <c r="N240" s="278" t="s">
        <v>40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593</v>
      </c>
      <c r="AT240" s="231" t="s">
        <v>232</v>
      </c>
      <c r="AU240" s="231" t="s">
        <v>79</v>
      </c>
      <c r="AY240" s="19" t="s">
        <v>129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77</v>
      </c>
      <c r="BK240" s="232">
        <f>ROUND(I240*H240,2)</f>
        <v>0</v>
      </c>
      <c r="BL240" s="19" t="s">
        <v>312</v>
      </c>
      <c r="BM240" s="231" t="s">
        <v>752</v>
      </c>
    </row>
    <row r="241" s="2" customFormat="1">
      <c r="A241" s="40"/>
      <c r="B241" s="41"/>
      <c r="C241" s="42"/>
      <c r="D241" s="233" t="s">
        <v>137</v>
      </c>
      <c r="E241" s="42"/>
      <c r="F241" s="234" t="s">
        <v>753</v>
      </c>
      <c r="G241" s="42"/>
      <c r="H241" s="42"/>
      <c r="I241" s="138"/>
      <c r="J241" s="42"/>
      <c r="K241" s="42"/>
      <c r="L241" s="46"/>
      <c r="M241" s="235"/>
      <c r="N241" s="236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137</v>
      </c>
      <c r="AU241" s="19" t="s">
        <v>79</v>
      </c>
    </row>
    <row r="242" s="2" customFormat="1" ht="16.5" customHeight="1">
      <c r="A242" s="40"/>
      <c r="B242" s="41"/>
      <c r="C242" s="220" t="s">
        <v>340</v>
      </c>
      <c r="D242" s="220" t="s">
        <v>131</v>
      </c>
      <c r="E242" s="221" t="s">
        <v>754</v>
      </c>
      <c r="F242" s="222" t="s">
        <v>755</v>
      </c>
      <c r="G242" s="223" t="s">
        <v>144</v>
      </c>
      <c r="H242" s="224">
        <v>10</v>
      </c>
      <c r="I242" s="225"/>
      <c r="J242" s="226">
        <f>ROUND(I242*H242,2)</f>
        <v>0</v>
      </c>
      <c r="K242" s="222" t="s">
        <v>135</v>
      </c>
      <c r="L242" s="46"/>
      <c r="M242" s="227" t="s">
        <v>19</v>
      </c>
      <c r="N242" s="228" t="s">
        <v>40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312</v>
      </c>
      <c r="AT242" s="231" t="s">
        <v>131</v>
      </c>
      <c r="AU242" s="231" t="s">
        <v>79</v>
      </c>
      <c r="AY242" s="19" t="s">
        <v>129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9" t="s">
        <v>77</v>
      </c>
      <c r="BK242" s="232">
        <f>ROUND(I242*H242,2)</f>
        <v>0</v>
      </c>
      <c r="BL242" s="19" t="s">
        <v>312</v>
      </c>
      <c r="BM242" s="231" t="s">
        <v>756</v>
      </c>
    </row>
    <row r="243" s="2" customFormat="1" ht="16.5" customHeight="1">
      <c r="A243" s="40"/>
      <c r="B243" s="41"/>
      <c r="C243" s="269" t="s">
        <v>757</v>
      </c>
      <c r="D243" s="269" t="s">
        <v>232</v>
      </c>
      <c r="E243" s="270" t="s">
        <v>758</v>
      </c>
      <c r="F243" s="271" t="s">
        <v>759</v>
      </c>
      <c r="G243" s="272" t="s">
        <v>144</v>
      </c>
      <c r="H243" s="273">
        <v>10</v>
      </c>
      <c r="I243" s="274"/>
      <c r="J243" s="275">
        <f>ROUND(I243*H243,2)</f>
        <v>0</v>
      </c>
      <c r="K243" s="271" t="s">
        <v>19</v>
      </c>
      <c r="L243" s="276"/>
      <c r="M243" s="277" t="s">
        <v>19</v>
      </c>
      <c r="N243" s="278" t="s">
        <v>40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593</v>
      </c>
      <c r="AT243" s="231" t="s">
        <v>232</v>
      </c>
      <c r="AU243" s="231" t="s">
        <v>79</v>
      </c>
      <c r="AY243" s="19" t="s">
        <v>129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9" t="s">
        <v>77</v>
      </c>
      <c r="BK243" s="232">
        <f>ROUND(I243*H243,2)</f>
        <v>0</v>
      </c>
      <c r="BL243" s="19" t="s">
        <v>312</v>
      </c>
      <c r="BM243" s="231" t="s">
        <v>760</v>
      </c>
    </row>
    <row r="244" s="2" customFormat="1">
      <c r="A244" s="40"/>
      <c r="B244" s="41"/>
      <c r="C244" s="42"/>
      <c r="D244" s="233" t="s">
        <v>137</v>
      </c>
      <c r="E244" s="42"/>
      <c r="F244" s="234" t="s">
        <v>761</v>
      </c>
      <c r="G244" s="42"/>
      <c r="H244" s="42"/>
      <c r="I244" s="138"/>
      <c r="J244" s="42"/>
      <c r="K244" s="42"/>
      <c r="L244" s="46"/>
      <c r="M244" s="235"/>
      <c r="N244" s="236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137</v>
      </c>
      <c r="AU244" s="19" t="s">
        <v>79</v>
      </c>
    </row>
    <row r="245" s="2" customFormat="1" ht="16.5" customHeight="1">
      <c r="A245" s="40"/>
      <c r="B245" s="41"/>
      <c r="C245" s="220" t="s">
        <v>344</v>
      </c>
      <c r="D245" s="220" t="s">
        <v>131</v>
      </c>
      <c r="E245" s="221" t="s">
        <v>762</v>
      </c>
      <c r="F245" s="222" t="s">
        <v>763</v>
      </c>
      <c r="G245" s="223" t="s">
        <v>144</v>
      </c>
      <c r="H245" s="224">
        <v>27</v>
      </c>
      <c r="I245" s="225"/>
      <c r="J245" s="226">
        <f>ROUND(I245*H245,2)</f>
        <v>0</v>
      </c>
      <c r="K245" s="222" t="s">
        <v>135</v>
      </c>
      <c r="L245" s="46"/>
      <c r="M245" s="227" t="s">
        <v>19</v>
      </c>
      <c r="N245" s="228" t="s">
        <v>40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312</v>
      </c>
      <c r="AT245" s="231" t="s">
        <v>131</v>
      </c>
      <c r="AU245" s="231" t="s">
        <v>79</v>
      </c>
      <c r="AY245" s="19" t="s">
        <v>129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77</v>
      </c>
      <c r="BK245" s="232">
        <f>ROUND(I245*H245,2)</f>
        <v>0</v>
      </c>
      <c r="BL245" s="19" t="s">
        <v>312</v>
      </c>
      <c r="BM245" s="231" t="s">
        <v>764</v>
      </c>
    </row>
    <row r="246" s="2" customFormat="1" ht="16.5" customHeight="1">
      <c r="A246" s="40"/>
      <c r="B246" s="41"/>
      <c r="C246" s="269" t="s">
        <v>765</v>
      </c>
      <c r="D246" s="269" t="s">
        <v>232</v>
      </c>
      <c r="E246" s="270" t="s">
        <v>766</v>
      </c>
      <c r="F246" s="271" t="s">
        <v>767</v>
      </c>
      <c r="G246" s="272" t="s">
        <v>144</v>
      </c>
      <c r="H246" s="273">
        <v>27</v>
      </c>
      <c r="I246" s="274"/>
      <c r="J246" s="275">
        <f>ROUND(I246*H246,2)</f>
        <v>0</v>
      </c>
      <c r="K246" s="271" t="s">
        <v>19</v>
      </c>
      <c r="L246" s="276"/>
      <c r="M246" s="277" t="s">
        <v>19</v>
      </c>
      <c r="N246" s="278" t="s">
        <v>40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593</v>
      </c>
      <c r="AT246" s="231" t="s">
        <v>232</v>
      </c>
      <c r="AU246" s="231" t="s">
        <v>79</v>
      </c>
      <c r="AY246" s="19" t="s">
        <v>129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77</v>
      </c>
      <c r="BK246" s="232">
        <f>ROUND(I246*H246,2)</f>
        <v>0</v>
      </c>
      <c r="BL246" s="19" t="s">
        <v>312</v>
      </c>
      <c r="BM246" s="231" t="s">
        <v>768</v>
      </c>
    </row>
    <row r="247" s="2" customFormat="1" ht="16.5" customHeight="1">
      <c r="A247" s="40"/>
      <c r="B247" s="41"/>
      <c r="C247" s="220" t="s">
        <v>350</v>
      </c>
      <c r="D247" s="220" t="s">
        <v>131</v>
      </c>
      <c r="E247" s="221" t="s">
        <v>769</v>
      </c>
      <c r="F247" s="222" t="s">
        <v>770</v>
      </c>
      <c r="G247" s="223" t="s">
        <v>144</v>
      </c>
      <c r="H247" s="224">
        <v>27</v>
      </c>
      <c r="I247" s="225"/>
      <c r="J247" s="226">
        <f>ROUND(I247*H247,2)</f>
        <v>0</v>
      </c>
      <c r="K247" s="222" t="s">
        <v>135</v>
      </c>
      <c r="L247" s="46"/>
      <c r="M247" s="227" t="s">
        <v>19</v>
      </c>
      <c r="N247" s="228" t="s">
        <v>40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312</v>
      </c>
      <c r="AT247" s="231" t="s">
        <v>131</v>
      </c>
      <c r="AU247" s="231" t="s">
        <v>79</v>
      </c>
      <c r="AY247" s="19" t="s">
        <v>129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77</v>
      </c>
      <c r="BK247" s="232">
        <f>ROUND(I247*H247,2)</f>
        <v>0</v>
      </c>
      <c r="BL247" s="19" t="s">
        <v>312</v>
      </c>
      <c r="BM247" s="231" t="s">
        <v>771</v>
      </c>
    </row>
    <row r="248" s="2" customFormat="1" ht="16.5" customHeight="1">
      <c r="A248" s="40"/>
      <c r="B248" s="41"/>
      <c r="C248" s="269" t="s">
        <v>772</v>
      </c>
      <c r="D248" s="269" t="s">
        <v>232</v>
      </c>
      <c r="E248" s="270" t="s">
        <v>773</v>
      </c>
      <c r="F248" s="271" t="s">
        <v>774</v>
      </c>
      <c r="G248" s="272" t="s">
        <v>144</v>
      </c>
      <c r="H248" s="273">
        <v>27</v>
      </c>
      <c r="I248" s="274"/>
      <c r="J248" s="275">
        <f>ROUND(I248*H248,2)</f>
        <v>0</v>
      </c>
      <c r="K248" s="271" t="s">
        <v>19</v>
      </c>
      <c r="L248" s="276"/>
      <c r="M248" s="277" t="s">
        <v>19</v>
      </c>
      <c r="N248" s="278" t="s">
        <v>40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593</v>
      </c>
      <c r="AT248" s="231" t="s">
        <v>232</v>
      </c>
      <c r="AU248" s="231" t="s">
        <v>79</v>
      </c>
      <c r="AY248" s="19" t="s">
        <v>129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77</v>
      </c>
      <c r="BK248" s="232">
        <f>ROUND(I248*H248,2)</f>
        <v>0</v>
      </c>
      <c r="BL248" s="19" t="s">
        <v>312</v>
      </c>
      <c r="BM248" s="231" t="s">
        <v>775</v>
      </c>
    </row>
    <row r="249" s="2" customFormat="1" ht="21.75" customHeight="1">
      <c r="A249" s="40"/>
      <c r="B249" s="41"/>
      <c r="C249" s="220" t="s">
        <v>355</v>
      </c>
      <c r="D249" s="220" t="s">
        <v>131</v>
      </c>
      <c r="E249" s="221" t="s">
        <v>641</v>
      </c>
      <c r="F249" s="222" t="s">
        <v>642</v>
      </c>
      <c r="G249" s="223" t="s">
        <v>349</v>
      </c>
      <c r="H249" s="224">
        <v>410</v>
      </c>
      <c r="I249" s="225"/>
      <c r="J249" s="226">
        <f>ROUND(I249*H249,2)</f>
        <v>0</v>
      </c>
      <c r="K249" s="222" t="s">
        <v>135</v>
      </c>
      <c r="L249" s="46"/>
      <c r="M249" s="227" t="s">
        <v>19</v>
      </c>
      <c r="N249" s="228" t="s">
        <v>40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312</v>
      </c>
      <c r="AT249" s="231" t="s">
        <v>131</v>
      </c>
      <c r="AU249" s="231" t="s">
        <v>79</v>
      </c>
      <c r="AY249" s="19" t="s">
        <v>129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9" t="s">
        <v>77</v>
      </c>
      <c r="BK249" s="232">
        <f>ROUND(I249*H249,2)</f>
        <v>0</v>
      </c>
      <c r="BL249" s="19" t="s">
        <v>312</v>
      </c>
      <c r="BM249" s="231" t="s">
        <v>776</v>
      </c>
    </row>
    <row r="250" s="13" customFormat="1">
      <c r="A250" s="13"/>
      <c r="B250" s="237"/>
      <c r="C250" s="238"/>
      <c r="D250" s="233" t="s">
        <v>170</v>
      </c>
      <c r="E250" s="239" t="s">
        <v>19</v>
      </c>
      <c r="F250" s="240" t="s">
        <v>777</v>
      </c>
      <c r="G250" s="238"/>
      <c r="H250" s="241">
        <v>135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170</v>
      </c>
      <c r="AU250" s="247" t="s">
        <v>79</v>
      </c>
      <c r="AV250" s="13" t="s">
        <v>79</v>
      </c>
      <c r="AW250" s="13" t="s">
        <v>31</v>
      </c>
      <c r="AX250" s="13" t="s">
        <v>69</v>
      </c>
      <c r="AY250" s="247" t="s">
        <v>129</v>
      </c>
    </row>
    <row r="251" s="13" customFormat="1">
      <c r="A251" s="13"/>
      <c r="B251" s="237"/>
      <c r="C251" s="238"/>
      <c r="D251" s="233" t="s">
        <v>170</v>
      </c>
      <c r="E251" s="239" t="s">
        <v>19</v>
      </c>
      <c r="F251" s="240" t="s">
        <v>778</v>
      </c>
      <c r="G251" s="238"/>
      <c r="H251" s="241">
        <v>25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170</v>
      </c>
      <c r="AU251" s="247" t="s">
        <v>79</v>
      </c>
      <c r="AV251" s="13" t="s">
        <v>79</v>
      </c>
      <c r="AW251" s="13" t="s">
        <v>31</v>
      </c>
      <c r="AX251" s="13" t="s">
        <v>69</v>
      </c>
      <c r="AY251" s="247" t="s">
        <v>129</v>
      </c>
    </row>
    <row r="252" s="13" customFormat="1">
      <c r="A252" s="13"/>
      <c r="B252" s="237"/>
      <c r="C252" s="238"/>
      <c r="D252" s="233" t="s">
        <v>170</v>
      </c>
      <c r="E252" s="239" t="s">
        <v>19</v>
      </c>
      <c r="F252" s="240" t="s">
        <v>779</v>
      </c>
      <c r="G252" s="238"/>
      <c r="H252" s="241">
        <v>250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170</v>
      </c>
      <c r="AU252" s="247" t="s">
        <v>79</v>
      </c>
      <c r="AV252" s="13" t="s">
        <v>79</v>
      </c>
      <c r="AW252" s="13" t="s">
        <v>31</v>
      </c>
      <c r="AX252" s="13" t="s">
        <v>69</v>
      </c>
      <c r="AY252" s="247" t="s">
        <v>129</v>
      </c>
    </row>
    <row r="253" s="14" customFormat="1">
      <c r="A253" s="14"/>
      <c r="B253" s="248"/>
      <c r="C253" s="249"/>
      <c r="D253" s="233" t="s">
        <v>170</v>
      </c>
      <c r="E253" s="250" t="s">
        <v>19</v>
      </c>
      <c r="F253" s="251" t="s">
        <v>172</v>
      </c>
      <c r="G253" s="249"/>
      <c r="H253" s="252">
        <v>410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8" t="s">
        <v>170</v>
      </c>
      <c r="AU253" s="258" t="s">
        <v>79</v>
      </c>
      <c r="AV253" s="14" t="s">
        <v>136</v>
      </c>
      <c r="AW253" s="14" t="s">
        <v>31</v>
      </c>
      <c r="AX253" s="14" t="s">
        <v>77</v>
      </c>
      <c r="AY253" s="258" t="s">
        <v>129</v>
      </c>
    </row>
    <row r="254" s="2" customFormat="1" ht="16.5" customHeight="1">
      <c r="A254" s="40"/>
      <c r="B254" s="41"/>
      <c r="C254" s="269" t="s">
        <v>780</v>
      </c>
      <c r="D254" s="269" t="s">
        <v>232</v>
      </c>
      <c r="E254" s="270" t="s">
        <v>644</v>
      </c>
      <c r="F254" s="271" t="s">
        <v>645</v>
      </c>
      <c r="G254" s="272" t="s">
        <v>349</v>
      </c>
      <c r="H254" s="273">
        <v>471.5</v>
      </c>
      <c r="I254" s="274"/>
      <c r="J254" s="275">
        <f>ROUND(I254*H254,2)</f>
        <v>0</v>
      </c>
      <c r="K254" s="271" t="s">
        <v>135</v>
      </c>
      <c r="L254" s="276"/>
      <c r="M254" s="277" t="s">
        <v>19</v>
      </c>
      <c r="N254" s="278" t="s">
        <v>40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593</v>
      </c>
      <c r="AT254" s="231" t="s">
        <v>232</v>
      </c>
      <c r="AU254" s="231" t="s">
        <v>79</v>
      </c>
      <c r="AY254" s="19" t="s">
        <v>129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77</v>
      </c>
      <c r="BK254" s="232">
        <f>ROUND(I254*H254,2)</f>
        <v>0</v>
      </c>
      <c r="BL254" s="19" t="s">
        <v>312</v>
      </c>
      <c r="BM254" s="231" t="s">
        <v>781</v>
      </c>
    </row>
    <row r="255" s="13" customFormat="1">
      <c r="A255" s="13"/>
      <c r="B255" s="237"/>
      <c r="C255" s="238"/>
      <c r="D255" s="233" t="s">
        <v>170</v>
      </c>
      <c r="E255" s="239" t="s">
        <v>19</v>
      </c>
      <c r="F255" s="240" t="s">
        <v>782</v>
      </c>
      <c r="G255" s="238"/>
      <c r="H255" s="241">
        <v>471.5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170</v>
      </c>
      <c r="AU255" s="247" t="s">
        <v>79</v>
      </c>
      <c r="AV255" s="13" t="s">
        <v>79</v>
      </c>
      <c r="AW255" s="13" t="s">
        <v>31</v>
      </c>
      <c r="AX255" s="13" t="s">
        <v>69</v>
      </c>
      <c r="AY255" s="247" t="s">
        <v>129</v>
      </c>
    </row>
    <row r="256" s="14" customFormat="1">
      <c r="A256" s="14"/>
      <c r="B256" s="248"/>
      <c r="C256" s="249"/>
      <c r="D256" s="233" t="s">
        <v>170</v>
      </c>
      <c r="E256" s="250" t="s">
        <v>19</v>
      </c>
      <c r="F256" s="251" t="s">
        <v>172</v>
      </c>
      <c r="G256" s="249"/>
      <c r="H256" s="252">
        <v>471.5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8" t="s">
        <v>170</v>
      </c>
      <c r="AU256" s="258" t="s">
        <v>79</v>
      </c>
      <c r="AV256" s="14" t="s">
        <v>136</v>
      </c>
      <c r="AW256" s="14" t="s">
        <v>31</v>
      </c>
      <c r="AX256" s="14" t="s">
        <v>77</v>
      </c>
      <c r="AY256" s="258" t="s">
        <v>129</v>
      </c>
    </row>
    <row r="257" s="2" customFormat="1" ht="21.75" customHeight="1">
      <c r="A257" s="40"/>
      <c r="B257" s="41"/>
      <c r="C257" s="220" t="s">
        <v>359</v>
      </c>
      <c r="D257" s="220" t="s">
        <v>131</v>
      </c>
      <c r="E257" s="221" t="s">
        <v>608</v>
      </c>
      <c r="F257" s="222" t="s">
        <v>609</v>
      </c>
      <c r="G257" s="223" t="s">
        <v>349</v>
      </c>
      <c r="H257" s="224">
        <v>630</v>
      </c>
      <c r="I257" s="225"/>
      <c r="J257" s="226">
        <f>ROUND(I257*H257,2)</f>
        <v>0</v>
      </c>
      <c r="K257" s="222" t="s">
        <v>135</v>
      </c>
      <c r="L257" s="46"/>
      <c r="M257" s="227" t="s">
        <v>19</v>
      </c>
      <c r="N257" s="228" t="s">
        <v>40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312</v>
      </c>
      <c r="AT257" s="231" t="s">
        <v>131</v>
      </c>
      <c r="AU257" s="231" t="s">
        <v>79</v>
      </c>
      <c r="AY257" s="19" t="s">
        <v>129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77</v>
      </c>
      <c r="BK257" s="232">
        <f>ROUND(I257*H257,2)</f>
        <v>0</v>
      </c>
      <c r="BL257" s="19" t="s">
        <v>312</v>
      </c>
      <c r="BM257" s="231" t="s">
        <v>783</v>
      </c>
    </row>
    <row r="258" s="13" customFormat="1">
      <c r="A258" s="13"/>
      <c r="B258" s="237"/>
      <c r="C258" s="238"/>
      <c r="D258" s="233" t="s">
        <v>170</v>
      </c>
      <c r="E258" s="239" t="s">
        <v>19</v>
      </c>
      <c r="F258" s="240" t="s">
        <v>784</v>
      </c>
      <c r="G258" s="238"/>
      <c r="H258" s="241">
        <v>630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170</v>
      </c>
      <c r="AU258" s="247" t="s">
        <v>79</v>
      </c>
      <c r="AV258" s="13" t="s">
        <v>79</v>
      </c>
      <c r="AW258" s="13" t="s">
        <v>31</v>
      </c>
      <c r="AX258" s="13" t="s">
        <v>69</v>
      </c>
      <c r="AY258" s="247" t="s">
        <v>129</v>
      </c>
    </row>
    <row r="259" s="14" customFormat="1">
      <c r="A259" s="14"/>
      <c r="B259" s="248"/>
      <c r="C259" s="249"/>
      <c r="D259" s="233" t="s">
        <v>170</v>
      </c>
      <c r="E259" s="250" t="s">
        <v>19</v>
      </c>
      <c r="F259" s="251" t="s">
        <v>172</v>
      </c>
      <c r="G259" s="249"/>
      <c r="H259" s="252">
        <v>630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8" t="s">
        <v>170</v>
      </c>
      <c r="AU259" s="258" t="s">
        <v>79</v>
      </c>
      <c r="AV259" s="14" t="s">
        <v>136</v>
      </c>
      <c r="AW259" s="14" t="s">
        <v>31</v>
      </c>
      <c r="AX259" s="14" t="s">
        <v>77</v>
      </c>
      <c r="AY259" s="258" t="s">
        <v>129</v>
      </c>
    </row>
    <row r="260" s="2" customFormat="1" ht="16.5" customHeight="1">
      <c r="A260" s="40"/>
      <c r="B260" s="41"/>
      <c r="C260" s="269" t="s">
        <v>785</v>
      </c>
      <c r="D260" s="269" t="s">
        <v>232</v>
      </c>
      <c r="E260" s="270" t="s">
        <v>610</v>
      </c>
      <c r="F260" s="271" t="s">
        <v>611</v>
      </c>
      <c r="G260" s="272" t="s">
        <v>349</v>
      </c>
      <c r="H260" s="273">
        <v>724.5</v>
      </c>
      <c r="I260" s="274"/>
      <c r="J260" s="275">
        <f>ROUND(I260*H260,2)</f>
        <v>0</v>
      </c>
      <c r="K260" s="271" t="s">
        <v>135</v>
      </c>
      <c r="L260" s="276"/>
      <c r="M260" s="277" t="s">
        <v>19</v>
      </c>
      <c r="N260" s="278" t="s">
        <v>40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593</v>
      </c>
      <c r="AT260" s="231" t="s">
        <v>232</v>
      </c>
      <c r="AU260" s="231" t="s">
        <v>79</v>
      </c>
      <c r="AY260" s="19" t="s">
        <v>129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9" t="s">
        <v>77</v>
      </c>
      <c r="BK260" s="232">
        <f>ROUND(I260*H260,2)</f>
        <v>0</v>
      </c>
      <c r="BL260" s="19" t="s">
        <v>312</v>
      </c>
      <c r="BM260" s="231" t="s">
        <v>786</v>
      </c>
    </row>
    <row r="261" s="13" customFormat="1">
      <c r="A261" s="13"/>
      <c r="B261" s="237"/>
      <c r="C261" s="238"/>
      <c r="D261" s="233" t="s">
        <v>170</v>
      </c>
      <c r="E261" s="239" t="s">
        <v>19</v>
      </c>
      <c r="F261" s="240" t="s">
        <v>787</v>
      </c>
      <c r="G261" s="238"/>
      <c r="H261" s="241">
        <v>724.5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170</v>
      </c>
      <c r="AU261" s="247" t="s">
        <v>79</v>
      </c>
      <c r="AV261" s="13" t="s">
        <v>79</v>
      </c>
      <c r="AW261" s="13" t="s">
        <v>31</v>
      </c>
      <c r="AX261" s="13" t="s">
        <v>69</v>
      </c>
      <c r="AY261" s="247" t="s">
        <v>129</v>
      </c>
    </row>
    <row r="262" s="14" customFormat="1">
      <c r="A262" s="14"/>
      <c r="B262" s="248"/>
      <c r="C262" s="249"/>
      <c r="D262" s="233" t="s">
        <v>170</v>
      </c>
      <c r="E262" s="250" t="s">
        <v>19</v>
      </c>
      <c r="F262" s="251" t="s">
        <v>172</v>
      </c>
      <c r="G262" s="249"/>
      <c r="H262" s="252">
        <v>724.5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8" t="s">
        <v>170</v>
      </c>
      <c r="AU262" s="258" t="s">
        <v>79</v>
      </c>
      <c r="AV262" s="14" t="s">
        <v>136</v>
      </c>
      <c r="AW262" s="14" t="s">
        <v>31</v>
      </c>
      <c r="AX262" s="14" t="s">
        <v>77</v>
      </c>
      <c r="AY262" s="258" t="s">
        <v>129</v>
      </c>
    </row>
    <row r="263" s="2" customFormat="1" ht="21.75" customHeight="1">
      <c r="A263" s="40"/>
      <c r="B263" s="41"/>
      <c r="C263" s="220" t="s">
        <v>363</v>
      </c>
      <c r="D263" s="220" t="s">
        <v>131</v>
      </c>
      <c r="E263" s="221" t="s">
        <v>788</v>
      </c>
      <c r="F263" s="222" t="s">
        <v>789</v>
      </c>
      <c r="G263" s="223" t="s">
        <v>349</v>
      </c>
      <c r="H263" s="224">
        <v>1030</v>
      </c>
      <c r="I263" s="225"/>
      <c r="J263" s="226">
        <f>ROUND(I263*H263,2)</f>
        <v>0</v>
      </c>
      <c r="K263" s="222" t="s">
        <v>135</v>
      </c>
      <c r="L263" s="46"/>
      <c r="M263" s="227" t="s">
        <v>19</v>
      </c>
      <c r="N263" s="228" t="s">
        <v>40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312</v>
      </c>
      <c r="AT263" s="231" t="s">
        <v>131</v>
      </c>
      <c r="AU263" s="231" t="s">
        <v>79</v>
      </c>
      <c r="AY263" s="19" t="s">
        <v>129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77</v>
      </c>
      <c r="BK263" s="232">
        <f>ROUND(I263*H263,2)</f>
        <v>0</v>
      </c>
      <c r="BL263" s="19" t="s">
        <v>312</v>
      </c>
      <c r="BM263" s="231" t="s">
        <v>790</v>
      </c>
    </row>
    <row r="264" s="13" customFormat="1">
      <c r="A264" s="13"/>
      <c r="B264" s="237"/>
      <c r="C264" s="238"/>
      <c r="D264" s="233" t="s">
        <v>170</v>
      </c>
      <c r="E264" s="239" t="s">
        <v>19</v>
      </c>
      <c r="F264" s="240" t="s">
        <v>791</v>
      </c>
      <c r="G264" s="238"/>
      <c r="H264" s="241">
        <v>1030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170</v>
      </c>
      <c r="AU264" s="247" t="s">
        <v>79</v>
      </c>
      <c r="AV264" s="13" t="s">
        <v>79</v>
      </c>
      <c r="AW264" s="13" t="s">
        <v>31</v>
      </c>
      <c r="AX264" s="13" t="s">
        <v>69</v>
      </c>
      <c r="AY264" s="247" t="s">
        <v>129</v>
      </c>
    </row>
    <row r="265" s="14" customFormat="1">
      <c r="A265" s="14"/>
      <c r="B265" s="248"/>
      <c r="C265" s="249"/>
      <c r="D265" s="233" t="s">
        <v>170</v>
      </c>
      <c r="E265" s="250" t="s">
        <v>19</v>
      </c>
      <c r="F265" s="251" t="s">
        <v>172</v>
      </c>
      <c r="G265" s="249"/>
      <c r="H265" s="252">
        <v>1030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8" t="s">
        <v>170</v>
      </c>
      <c r="AU265" s="258" t="s">
        <v>79</v>
      </c>
      <c r="AV265" s="14" t="s">
        <v>136</v>
      </c>
      <c r="AW265" s="14" t="s">
        <v>31</v>
      </c>
      <c r="AX265" s="14" t="s">
        <v>77</v>
      </c>
      <c r="AY265" s="258" t="s">
        <v>129</v>
      </c>
    </row>
    <row r="266" s="2" customFormat="1" ht="16.5" customHeight="1">
      <c r="A266" s="40"/>
      <c r="B266" s="41"/>
      <c r="C266" s="269" t="s">
        <v>792</v>
      </c>
      <c r="D266" s="269" t="s">
        <v>232</v>
      </c>
      <c r="E266" s="270" t="s">
        <v>793</v>
      </c>
      <c r="F266" s="271" t="s">
        <v>794</v>
      </c>
      <c r="G266" s="272" t="s">
        <v>349</v>
      </c>
      <c r="H266" s="273">
        <v>1184.5</v>
      </c>
      <c r="I266" s="274"/>
      <c r="J266" s="275">
        <f>ROUND(I266*H266,2)</f>
        <v>0</v>
      </c>
      <c r="K266" s="271" t="s">
        <v>135</v>
      </c>
      <c r="L266" s="276"/>
      <c r="M266" s="277" t="s">
        <v>19</v>
      </c>
      <c r="N266" s="278" t="s">
        <v>40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593</v>
      </c>
      <c r="AT266" s="231" t="s">
        <v>232</v>
      </c>
      <c r="AU266" s="231" t="s">
        <v>79</v>
      </c>
      <c r="AY266" s="19" t="s">
        <v>129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77</v>
      </c>
      <c r="BK266" s="232">
        <f>ROUND(I266*H266,2)</f>
        <v>0</v>
      </c>
      <c r="BL266" s="19" t="s">
        <v>312</v>
      </c>
      <c r="BM266" s="231" t="s">
        <v>795</v>
      </c>
    </row>
    <row r="267" s="13" customFormat="1">
      <c r="A267" s="13"/>
      <c r="B267" s="237"/>
      <c r="C267" s="238"/>
      <c r="D267" s="233" t="s">
        <v>170</v>
      </c>
      <c r="E267" s="239" t="s">
        <v>19</v>
      </c>
      <c r="F267" s="240" t="s">
        <v>796</v>
      </c>
      <c r="G267" s="238"/>
      <c r="H267" s="241">
        <v>1184.5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170</v>
      </c>
      <c r="AU267" s="247" t="s">
        <v>79</v>
      </c>
      <c r="AV267" s="13" t="s">
        <v>79</v>
      </c>
      <c r="AW267" s="13" t="s">
        <v>31</v>
      </c>
      <c r="AX267" s="13" t="s">
        <v>69</v>
      </c>
      <c r="AY267" s="247" t="s">
        <v>129</v>
      </c>
    </row>
    <row r="268" s="14" customFormat="1">
      <c r="A268" s="14"/>
      <c r="B268" s="248"/>
      <c r="C268" s="249"/>
      <c r="D268" s="233" t="s">
        <v>170</v>
      </c>
      <c r="E268" s="250" t="s">
        <v>19</v>
      </c>
      <c r="F268" s="251" t="s">
        <v>172</v>
      </c>
      <c r="G268" s="249"/>
      <c r="H268" s="252">
        <v>1184.5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8" t="s">
        <v>170</v>
      </c>
      <c r="AU268" s="258" t="s">
        <v>79</v>
      </c>
      <c r="AV268" s="14" t="s">
        <v>136</v>
      </c>
      <c r="AW268" s="14" t="s">
        <v>31</v>
      </c>
      <c r="AX268" s="14" t="s">
        <v>77</v>
      </c>
      <c r="AY268" s="258" t="s">
        <v>129</v>
      </c>
    </row>
    <row r="269" s="2" customFormat="1" ht="16.5" customHeight="1">
      <c r="A269" s="40"/>
      <c r="B269" s="41"/>
      <c r="C269" s="220" t="s">
        <v>366</v>
      </c>
      <c r="D269" s="220" t="s">
        <v>131</v>
      </c>
      <c r="E269" s="221" t="s">
        <v>648</v>
      </c>
      <c r="F269" s="222" t="s">
        <v>649</v>
      </c>
      <c r="G269" s="223" t="s">
        <v>144</v>
      </c>
      <c r="H269" s="224">
        <v>86</v>
      </c>
      <c r="I269" s="225"/>
      <c r="J269" s="226">
        <f>ROUND(I269*H269,2)</f>
        <v>0</v>
      </c>
      <c r="K269" s="222" t="s">
        <v>135</v>
      </c>
      <c r="L269" s="46"/>
      <c r="M269" s="227" t="s">
        <v>19</v>
      </c>
      <c r="N269" s="228" t="s">
        <v>40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312</v>
      </c>
      <c r="AT269" s="231" t="s">
        <v>131</v>
      </c>
      <c r="AU269" s="231" t="s">
        <v>79</v>
      </c>
      <c r="AY269" s="19" t="s">
        <v>129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9" t="s">
        <v>77</v>
      </c>
      <c r="BK269" s="232">
        <f>ROUND(I269*H269,2)</f>
        <v>0</v>
      </c>
      <c r="BL269" s="19" t="s">
        <v>312</v>
      </c>
      <c r="BM269" s="231" t="s">
        <v>797</v>
      </c>
    </row>
    <row r="270" s="13" customFormat="1">
      <c r="A270" s="13"/>
      <c r="B270" s="237"/>
      <c r="C270" s="238"/>
      <c r="D270" s="233" t="s">
        <v>170</v>
      </c>
      <c r="E270" s="239" t="s">
        <v>19</v>
      </c>
      <c r="F270" s="240" t="s">
        <v>798</v>
      </c>
      <c r="G270" s="238"/>
      <c r="H270" s="241">
        <v>86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170</v>
      </c>
      <c r="AU270" s="247" t="s">
        <v>79</v>
      </c>
      <c r="AV270" s="13" t="s">
        <v>79</v>
      </c>
      <c r="AW270" s="13" t="s">
        <v>31</v>
      </c>
      <c r="AX270" s="13" t="s">
        <v>69</v>
      </c>
      <c r="AY270" s="247" t="s">
        <v>129</v>
      </c>
    </row>
    <row r="271" s="14" customFormat="1">
      <c r="A271" s="14"/>
      <c r="B271" s="248"/>
      <c r="C271" s="249"/>
      <c r="D271" s="233" t="s">
        <v>170</v>
      </c>
      <c r="E271" s="250" t="s">
        <v>19</v>
      </c>
      <c r="F271" s="251" t="s">
        <v>172</v>
      </c>
      <c r="G271" s="249"/>
      <c r="H271" s="252">
        <v>86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8" t="s">
        <v>170</v>
      </c>
      <c r="AU271" s="258" t="s">
        <v>79</v>
      </c>
      <c r="AV271" s="14" t="s">
        <v>136</v>
      </c>
      <c r="AW271" s="14" t="s">
        <v>31</v>
      </c>
      <c r="AX271" s="14" t="s">
        <v>77</v>
      </c>
      <c r="AY271" s="258" t="s">
        <v>129</v>
      </c>
    </row>
    <row r="272" s="2" customFormat="1" ht="16.5" customHeight="1">
      <c r="A272" s="40"/>
      <c r="B272" s="41"/>
      <c r="C272" s="269" t="s">
        <v>799</v>
      </c>
      <c r="D272" s="269" t="s">
        <v>232</v>
      </c>
      <c r="E272" s="270" t="s">
        <v>651</v>
      </c>
      <c r="F272" s="271" t="s">
        <v>652</v>
      </c>
      <c r="G272" s="272" t="s">
        <v>144</v>
      </c>
      <c r="H272" s="273">
        <v>81</v>
      </c>
      <c r="I272" s="274"/>
      <c r="J272" s="275">
        <f>ROUND(I272*H272,2)</f>
        <v>0</v>
      </c>
      <c r="K272" s="271" t="s">
        <v>135</v>
      </c>
      <c r="L272" s="276"/>
      <c r="M272" s="277" t="s">
        <v>19</v>
      </c>
      <c r="N272" s="278" t="s">
        <v>40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593</v>
      </c>
      <c r="AT272" s="231" t="s">
        <v>232</v>
      </c>
      <c r="AU272" s="231" t="s">
        <v>79</v>
      </c>
      <c r="AY272" s="19" t="s">
        <v>129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9" t="s">
        <v>77</v>
      </c>
      <c r="BK272" s="232">
        <f>ROUND(I272*H272,2)</f>
        <v>0</v>
      </c>
      <c r="BL272" s="19" t="s">
        <v>312</v>
      </c>
      <c r="BM272" s="231" t="s">
        <v>800</v>
      </c>
    </row>
    <row r="273" s="13" customFormat="1">
      <c r="A273" s="13"/>
      <c r="B273" s="237"/>
      <c r="C273" s="238"/>
      <c r="D273" s="233" t="s">
        <v>170</v>
      </c>
      <c r="E273" s="239" t="s">
        <v>19</v>
      </c>
      <c r="F273" s="240" t="s">
        <v>801</v>
      </c>
      <c r="G273" s="238"/>
      <c r="H273" s="241">
        <v>27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170</v>
      </c>
      <c r="AU273" s="247" t="s">
        <v>79</v>
      </c>
      <c r="AV273" s="13" t="s">
        <v>79</v>
      </c>
      <c r="AW273" s="13" t="s">
        <v>31</v>
      </c>
      <c r="AX273" s="13" t="s">
        <v>69</v>
      </c>
      <c r="AY273" s="247" t="s">
        <v>129</v>
      </c>
    </row>
    <row r="274" s="13" customFormat="1">
      <c r="A274" s="13"/>
      <c r="B274" s="237"/>
      <c r="C274" s="238"/>
      <c r="D274" s="233" t="s">
        <v>170</v>
      </c>
      <c r="E274" s="239" t="s">
        <v>19</v>
      </c>
      <c r="F274" s="240" t="s">
        <v>802</v>
      </c>
      <c r="G274" s="238"/>
      <c r="H274" s="241">
        <v>54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7" t="s">
        <v>170</v>
      </c>
      <c r="AU274" s="247" t="s">
        <v>79</v>
      </c>
      <c r="AV274" s="13" t="s">
        <v>79</v>
      </c>
      <c r="AW274" s="13" t="s">
        <v>31</v>
      </c>
      <c r="AX274" s="13" t="s">
        <v>69</v>
      </c>
      <c r="AY274" s="247" t="s">
        <v>129</v>
      </c>
    </row>
    <row r="275" s="14" customFormat="1">
      <c r="A275" s="14"/>
      <c r="B275" s="248"/>
      <c r="C275" s="249"/>
      <c r="D275" s="233" t="s">
        <v>170</v>
      </c>
      <c r="E275" s="250" t="s">
        <v>19</v>
      </c>
      <c r="F275" s="251" t="s">
        <v>172</v>
      </c>
      <c r="G275" s="249"/>
      <c r="H275" s="252">
        <v>81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8" t="s">
        <v>170</v>
      </c>
      <c r="AU275" s="258" t="s">
        <v>79</v>
      </c>
      <c r="AV275" s="14" t="s">
        <v>136</v>
      </c>
      <c r="AW275" s="14" t="s">
        <v>31</v>
      </c>
      <c r="AX275" s="14" t="s">
        <v>77</v>
      </c>
      <c r="AY275" s="258" t="s">
        <v>129</v>
      </c>
    </row>
    <row r="276" s="2" customFormat="1" ht="16.5" customHeight="1">
      <c r="A276" s="40"/>
      <c r="B276" s="41"/>
      <c r="C276" s="269" t="s">
        <v>370</v>
      </c>
      <c r="D276" s="269" t="s">
        <v>232</v>
      </c>
      <c r="E276" s="270" t="s">
        <v>803</v>
      </c>
      <c r="F276" s="271" t="s">
        <v>804</v>
      </c>
      <c r="G276" s="272" t="s">
        <v>144</v>
      </c>
      <c r="H276" s="273">
        <v>5</v>
      </c>
      <c r="I276" s="274"/>
      <c r="J276" s="275">
        <f>ROUND(I276*H276,2)</f>
        <v>0</v>
      </c>
      <c r="K276" s="271" t="s">
        <v>135</v>
      </c>
      <c r="L276" s="276"/>
      <c r="M276" s="277" t="s">
        <v>19</v>
      </c>
      <c r="N276" s="278" t="s">
        <v>40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593</v>
      </c>
      <c r="AT276" s="231" t="s">
        <v>232</v>
      </c>
      <c r="AU276" s="231" t="s">
        <v>79</v>
      </c>
      <c r="AY276" s="19" t="s">
        <v>129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9" t="s">
        <v>77</v>
      </c>
      <c r="BK276" s="232">
        <f>ROUND(I276*H276,2)</f>
        <v>0</v>
      </c>
      <c r="BL276" s="19" t="s">
        <v>312</v>
      </c>
      <c r="BM276" s="231" t="s">
        <v>805</v>
      </c>
    </row>
    <row r="277" s="13" customFormat="1">
      <c r="A277" s="13"/>
      <c r="B277" s="237"/>
      <c r="C277" s="238"/>
      <c r="D277" s="233" t="s">
        <v>170</v>
      </c>
      <c r="E277" s="239" t="s">
        <v>19</v>
      </c>
      <c r="F277" s="240" t="s">
        <v>806</v>
      </c>
      <c r="G277" s="238"/>
      <c r="H277" s="241">
        <v>5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170</v>
      </c>
      <c r="AU277" s="247" t="s">
        <v>79</v>
      </c>
      <c r="AV277" s="13" t="s">
        <v>79</v>
      </c>
      <c r="AW277" s="13" t="s">
        <v>31</v>
      </c>
      <c r="AX277" s="13" t="s">
        <v>69</v>
      </c>
      <c r="AY277" s="247" t="s">
        <v>129</v>
      </c>
    </row>
    <row r="278" s="14" customFormat="1">
      <c r="A278" s="14"/>
      <c r="B278" s="248"/>
      <c r="C278" s="249"/>
      <c r="D278" s="233" t="s">
        <v>170</v>
      </c>
      <c r="E278" s="250" t="s">
        <v>19</v>
      </c>
      <c r="F278" s="251" t="s">
        <v>172</v>
      </c>
      <c r="G278" s="249"/>
      <c r="H278" s="252">
        <v>5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8" t="s">
        <v>170</v>
      </c>
      <c r="AU278" s="258" t="s">
        <v>79</v>
      </c>
      <c r="AV278" s="14" t="s">
        <v>136</v>
      </c>
      <c r="AW278" s="14" t="s">
        <v>31</v>
      </c>
      <c r="AX278" s="14" t="s">
        <v>77</v>
      </c>
      <c r="AY278" s="258" t="s">
        <v>129</v>
      </c>
    </row>
    <row r="279" s="2" customFormat="1" ht="21.75" customHeight="1">
      <c r="A279" s="40"/>
      <c r="B279" s="41"/>
      <c r="C279" s="220" t="s">
        <v>807</v>
      </c>
      <c r="D279" s="220" t="s">
        <v>131</v>
      </c>
      <c r="E279" s="221" t="s">
        <v>655</v>
      </c>
      <c r="F279" s="222" t="s">
        <v>656</v>
      </c>
      <c r="G279" s="223" t="s">
        <v>349</v>
      </c>
      <c r="H279" s="224">
        <v>10</v>
      </c>
      <c r="I279" s="225"/>
      <c r="J279" s="226">
        <f>ROUND(I279*H279,2)</f>
        <v>0</v>
      </c>
      <c r="K279" s="222" t="s">
        <v>135</v>
      </c>
      <c r="L279" s="46"/>
      <c r="M279" s="227" t="s">
        <v>19</v>
      </c>
      <c r="N279" s="228" t="s">
        <v>40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312</v>
      </c>
      <c r="AT279" s="231" t="s">
        <v>131</v>
      </c>
      <c r="AU279" s="231" t="s">
        <v>79</v>
      </c>
      <c r="AY279" s="19" t="s">
        <v>129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77</v>
      </c>
      <c r="BK279" s="232">
        <f>ROUND(I279*H279,2)</f>
        <v>0</v>
      </c>
      <c r="BL279" s="19" t="s">
        <v>312</v>
      </c>
      <c r="BM279" s="231" t="s">
        <v>808</v>
      </c>
    </row>
    <row r="280" s="2" customFormat="1" ht="16.5" customHeight="1">
      <c r="A280" s="40"/>
      <c r="B280" s="41"/>
      <c r="C280" s="269" t="s">
        <v>373</v>
      </c>
      <c r="D280" s="269" t="s">
        <v>232</v>
      </c>
      <c r="E280" s="270" t="s">
        <v>657</v>
      </c>
      <c r="F280" s="271" t="s">
        <v>658</v>
      </c>
      <c r="G280" s="272" t="s">
        <v>270</v>
      </c>
      <c r="H280" s="273">
        <v>6.2000000000000002</v>
      </c>
      <c r="I280" s="274"/>
      <c r="J280" s="275">
        <f>ROUND(I280*H280,2)</f>
        <v>0</v>
      </c>
      <c r="K280" s="271" t="s">
        <v>135</v>
      </c>
      <c r="L280" s="276"/>
      <c r="M280" s="277" t="s">
        <v>19</v>
      </c>
      <c r="N280" s="278" t="s">
        <v>40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593</v>
      </c>
      <c r="AT280" s="231" t="s">
        <v>232</v>
      </c>
      <c r="AU280" s="231" t="s">
        <v>79</v>
      </c>
      <c r="AY280" s="19" t="s">
        <v>129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9" t="s">
        <v>77</v>
      </c>
      <c r="BK280" s="232">
        <f>ROUND(I280*H280,2)</f>
        <v>0</v>
      </c>
      <c r="BL280" s="19" t="s">
        <v>312</v>
      </c>
      <c r="BM280" s="231" t="s">
        <v>809</v>
      </c>
    </row>
    <row r="281" s="13" customFormat="1">
      <c r="A281" s="13"/>
      <c r="B281" s="237"/>
      <c r="C281" s="238"/>
      <c r="D281" s="233" t="s">
        <v>170</v>
      </c>
      <c r="E281" s="239" t="s">
        <v>19</v>
      </c>
      <c r="F281" s="240" t="s">
        <v>810</v>
      </c>
      <c r="G281" s="238"/>
      <c r="H281" s="241">
        <v>6.2000000000000002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7" t="s">
        <v>170</v>
      </c>
      <c r="AU281" s="247" t="s">
        <v>79</v>
      </c>
      <c r="AV281" s="13" t="s">
        <v>79</v>
      </c>
      <c r="AW281" s="13" t="s">
        <v>31</v>
      </c>
      <c r="AX281" s="13" t="s">
        <v>69</v>
      </c>
      <c r="AY281" s="247" t="s">
        <v>129</v>
      </c>
    </row>
    <row r="282" s="14" customFormat="1">
      <c r="A282" s="14"/>
      <c r="B282" s="248"/>
      <c r="C282" s="249"/>
      <c r="D282" s="233" t="s">
        <v>170</v>
      </c>
      <c r="E282" s="250" t="s">
        <v>19</v>
      </c>
      <c r="F282" s="251" t="s">
        <v>172</v>
      </c>
      <c r="G282" s="249"/>
      <c r="H282" s="252">
        <v>6.2000000000000002</v>
      </c>
      <c r="I282" s="253"/>
      <c r="J282" s="249"/>
      <c r="K282" s="249"/>
      <c r="L282" s="254"/>
      <c r="M282" s="255"/>
      <c r="N282" s="256"/>
      <c r="O282" s="256"/>
      <c r="P282" s="256"/>
      <c r="Q282" s="256"/>
      <c r="R282" s="256"/>
      <c r="S282" s="256"/>
      <c r="T282" s="25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8" t="s">
        <v>170</v>
      </c>
      <c r="AU282" s="258" t="s">
        <v>79</v>
      </c>
      <c r="AV282" s="14" t="s">
        <v>136</v>
      </c>
      <c r="AW282" s="14" t="s">
        <v>31</v>
      </c>
      <c r="AX282" s="14" t="s">
        <v>77</v>
      </c>
      <c r="AY282" s="258" t="s">
        <v>129</v>
      </c>
    </row>
    <row r="283" s="2" customFormat="1" ht="21.75" customHeight="1">
      <c r="A283" s="40"/>
      <c r="B283" s="41"/>
      <c r="C283" s="220" t="s">
        <v>811</v>
      </c>
      <c r="D283" s="220" t="s">
        <v>131</v>
      </c>
      <c r="E283" s="221" t="s">
        <v>655</v>
      </c>
      <c r="F283" s="222" t="s">
        <v>656</v>
      </c>
      <c r="G283" s="223" t="s">
        <v>349</v>
      </c>
      <c r="H283" s="224">
        <v>300</v>
      </c>
      <c r="I283" s="225"/>
      <c r="J283" s="226">
        <f>ROUND(I283*H283,2)</f>
        <v>0</v>
      </c>
      <c r="K283" s="222" t="s">
        <v>135</v>
      </c>
      <c r="L283" s="46"/>
      <c r="M283" s="227" t="s">
        <v>19</v>
      </c>
      <c r="N283" s="228" t="s">
        <v>40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312</v>
      </c>
      <c r="AT283" s="231" t="s">
        <v>131</v>
      </c>
      <c r="AU283" s="231" t="s">
        <v>79</v>
      </c>
      <c r="AY283" s="19" t="s">
        <v>129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77</v>
      </c>
      <c r="BK283" s="232">
        <f>ROUND(I283*H283,2)</f>
        <v>0</v>
      </c>
      <c r="BL283" s="19" t="s">
        <v>312</v>
      </c>
      <c r="BM283" s="231" t="s">
        <v>812</v>
      </c>
    </row>
    <row r="284" s="13" customFormat="1">
      <c r="A284" s="13"/>
      <c r="B284" s="237"/>
      <c r="C284" s="238"/>
      <c r="D284" s="233" t="s">
        <v>170</v>
      </c>
      <c r="E284" s="239" t="s">
        <v>19</v>
      </c>
      <c r="F284" s="240" t="s">
        <v>813</v>
      </c>
      <c r="G284" s="238"/>
      <c r="H284" s="241">
        <v>300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170</v>
      </c>
      <c r="AU284" s="247" t="s">
        <v>79</v>
      </c>
      <c r="AV284" s="13" t="s">
        <v>79</v>
      </c>
      <c r="AW284" s="13" t="s">
        <v>31</v>
      </c>
      <c r="AX284" s="13" t="s">
        <v>69</v>
      </c>
      <c r="AY284" s="247" t="s">
        <v>129</v>
      </c>
    </row>
    <row r="285" s="14" customFormat="1">
      <c r="A285" s="14"/>
      <c r="B285" s="248"/>
      <c r="C285" s="249"/>
      <c r="D285" s="233" t="s">
        <v>170</v>
      </c>
      <c r="E285" s="250" t="s">
        <v>19</v>
      </c>
      <c r="F285" s="251" t="s">
        <v>172</v>
      </c>
      <c r="G285" s="249"/>
      <c r="H285" s="252">
        <v>300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8" t="s">
        <v>170</v>
      </c>
      <c r="AU285" s="258" t="s">
        <v>79</v>
      </c>
      <c r="AV285" s="14" t="s">
        <v>136</v>
      </c>
      <c r="AW285" s="14" t="s">
        <v>31</v>
      </c>
      <c r="AX285" s="14" t="s">
        <v>77</v>
      </c>
      <c r="AY285" s="258" t="s">
        <v>129</v>
      </c>
    </row>
    <row r="286" s="2" customFormat="1" ht="16.5" customHeight="1">
      <c r="A286" s="40"/>
      <c r="B286" s="41"/>
      <c r="C286" s="269" t="s">
        <v>377</v>
      </c>
      <c r="D286" s="269" t="s">
        <v>232</v>
      </c>
      <c r="E286" s="270" t="s">
        <v>814</v>
      </c>
      <c r="F286" s="271" t="s">
        <v>815</v>
      </c>
      <c r="G286" s="272" t="s">
        <v>349</v>
      </c>
      <c r="H286" s="273">
        <v>300</v>
      </c>
      <c r="I286" s="274"/>
      <c r="J286" s="275">
        <f>ROUND(I286*H286,2)</f>
        <v>0</v>
      </c>
      <c r="K286" s="271" t="s">
        <v>135</v>
      </c>
      <c r="L286" s="276"/>
      <c r="M286" s="277" t="s">
        <v>19</v>
      </c>
      <c r="N286" s="278" t="s">
        <v>40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593</v>
      </c>
      <c r="AT286" s="231" t="s">
        <v>232</v>
      </c>
      <c r="AU286" s="231" t="s">
        <v>79</v>
      </c>
      <c r="AY286" s="19" t="s">
        <v>129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9" t="s">
        <v>77</v>
      </c>
      <c r="BK286" s="232">
        <f>ROUND(I286*H286,2)</f>
        <v>0</v>
      </c>
      <c r="BL286" s="19" t="s">
        <v>312</v>
      </c>
      <c r="BM286" s="231" t="s">
        <v>816</v>
      </c>
    </row>
    <row r="287" s="12" customFormat="1" ht="22.8" customHeight="1">
      <c r="A287" s="12"/>
      <c r="B287" s="204"/>
      <c r="C287" s="205"/>
      <c r="D287" s="206" t="s">
        <v>68</v>
      </c>
      <c r="E287" s="218" t="s">
        <v>613</v>
      </c>
      <c r="F287" s="218" t="s">
        <v>614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SUM(P288:P353)</f>
        <v>0</v>
      </c>
      <c r="Q287" s="212"/>
      <c r="R287" s="213">
        <f>SUM(R288:R353)</f>
        <v>0</v>
      </c>
      <c r="S287" s="212"/>
      <c r="T287" s="214">
        <f>SUM(T288:T353)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141</v>
      </c>
      <c r="AT287" s="216" t="s">
        <v>68</v>
      </c>
      <c r="AU287" s="216" t="s">
        <v>77</v>
      </c>
      <c r="AY287" s="215" t="s">
        <v>129</v>
      </c>
      <c r="BK287" s="217">
        <f>SUM(BK288:BK353)</f>
        <v>0</v>
      </c>
    </row>
    <row r="288" s="2" customFormat="1" ht="33" customHeight="1">
      <c r="A288" s="40"/>
      <c r="B288" s="41"/>
      <c r="C288" s="220" t="s">
        <v>817</v>
      </c>
      <c r="D288" s="220" t="s">
        <v>131</v>
      </c>
      <c r="E288" s="221" t="s">
        <v>662</v>
      </c>
      <c r="F288" s="222" t="s">
        <v>663</v>
      </c>
      <c r="G288" s="223" t="s">
        <v>144</v>
      </c>
      <c r="H288" s="224">
        <v>27</v>
      </c>
      <c r="I288" s="225"/>
      <c r="J288" s="226">
        <f>ROUND(I288*H288,2)</f>
        <v>0</v>
      </c>
      <c r="K288" s="222" t="s">
        <v>135</v>
      </c>
      <c r="L288" s="46"/>
      <c r="M288" s="227" t="s">
        <v>19</v>
      </c>
      <c r="N288" s="228" t="s">
        <v>40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312</v>
      </c>
      <c r="AT288" s="231" t="s">
        <v>131</v>
      </c>
      <c r="AU288" s="231" t="s">
        <v>79</v>
      </c>
      <c r="AY288" s="19" t="s">
        <v>129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9" t="s">
        <v>77</v>
      </c>
      <c r="BK288" s="232">
        <f>ROUND(I288*H288,2)</f>
        <v>0</v>
      </c>
      <c r="BL288" s="19" t="s">
        <v>312</v>
      </c>
      <c r="BM288" s="231" t="s">
        <v>818</v>
      </c>
    </row>
    <row r="289" s="13" customFormat="1">
      <c r="A289" s="13"/>
      <c r="B289" s="237"/>
      <c r="C289" s="238"/>
      <c r="D289" s="233" t="s">
        <v>170</v>
      </c>
      <c r="E289" s="239" t="s">
        <v>19</v>
      </c>
      <c r="F289" s="240" t="s">
        <v>819</v>
      </c>
      <c r="G289" s="238"/>
      <c r="H289" s="241">
        <v>27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170</v>
      </c>
      <c r="AU289" s="247" t="s">
        <v>79</v>
      </c>
      <c r="AV289" s="13" t="s">
        <v>79</v>
      </c>
      <c r="AW289" s="13" t="s">
        <v>31</v>
      </c>
      <c r="AX289" s="13" t="s">
        <v>69</v>
      </c>
      <c r="AY289" s="247" t="s">
        <v>129</v>
      </c>
    </row>
    <row r="290" s="14" customFormat="1">
      <c r="A290" s="14"/>
      <c r="B290" s="248"/>
      <c r="C290" s="249"/>
      <c r="D290" s="233" t="s">
        <v>170</v>
      </c>
      <c r="E290" s="250" t="s">
        <v>19</v>
      </c>
      <c r="F290" s="251" t="s">
        <v>172</v>
      </c>
      <c r="G290" s="249"/>
      <c r="H290" s="252">
        <v>27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8" t="s">
        <v>170</v>
      </c>
      <c r="AU290" s="258" t="s">
        <v>79</v>
      </c>
      <c r="AV290" s="14" t="s">
        <v>136</v>
      </c>
      <c r="AW290" s="14" t="s">
        <v>31</v>
      </c>
      <c r="AX290" s="14" t="s">
        <v>77</v>
      </c>
      <c r="AY290" s="258" t="s">
        <v>129</v>
      </c>
    </row>
    <row r="291" s="2" customFormat="1" ht="16.5" customHeight="1">
      <c r="A291" s="40"/>
      <c r="B291" s="41"/>
      <c r="C291" s="220" t="s">
        <v>380</v>
      </c>
      <c r="D291" s="220" t="s">
        <v>131</v>
      </c>
      <c r="E291" s="221" t="s">
        <v>665</v>
      </c>
      <c r="F291" s="222" t="s">
        <v>666</v>
      </c>
      <c r="G291" s="223" t="s">
        <v>180</v>
      </c>
      <c r="H291" s="224">
        <v>13.824</v>
      </c>
      <c r="I291" s="225"/>
      <c r="J291" s="226">
        <f>ROUND(I291*H291,2)</f>
        <v>0</v>
      </c>
      <c r="K291" s="222" t="s">
        <v>135</v>
      </c>
      <c r="L291" s="46"/>
      <c r="M291" s="227" t="s">
        <v>19</v>
      </c>
      <c r="N291" s="228" t="s">
        <v>40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312</v>
      </c>
      <c r="AT291" s="231" t="s">
        <v>131</v>
      </c>
      <c r="AU291" s="231" t="s">
        <v>79</v>
      </c>
      <c r="AY291" s="19" t="s">
        <v>129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9" t="s">
        <v>77</v>
      </c>
      <c r="BK291" s="232">
        <f>ROUND(I291*H291,2)</f>
        <v>0</v>
      </c>
      <c r="BL291" s="19" t="s">
        <v>312</v>
      </c>
      <c r="BM291" s="231" t="s">
        <v>820</v>
      </c>
    </row>
    <row r="292" s="13" customFormat="1">
      <c r="A292" s="13"/>
      <c r="B292" s="237"/>
      <c r="C292" s="238"/>
      <c r="D292" s="233" t="s">
        <v>170</v>
      </c>
      <c r="E292" s="239" t="s">
        <v>19</v>
      </c>
      <c r="F292" s="240" t="s">
        <v>821</v>
      </c>
      <c r="G292" s="238"/>
      <c r="H292" s="241">
        <v>13.824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170</v>
      </c>
      <c r="AU292" s="247" t="s">
        <v>79</v>
      </c>
      <c r="AV292" s="13" t="s">
        <v>79</v>
      </c>
      <c r="AW292" s="13" t="s">
        <v>31</v>
      </c>
      <c r="AX292" s="13" t="s">
        <v>69</v>
      </c>
      <c r="AY292" s="247" t="s">
        <v>129</v>
      </c>
    </row>
    <row r="293" s="14" customFormat="1">
      <c r="A293" s="14"/>
      <c r="B293" s="248"/>
      <c r="C293" s="249"/>
      <c r="D293" s="233" t="s">
        <v>170</v>
      </c>
      <c r="E293" s="250" t="s">
        <v>19</v>
      </c>
      <c r="F293" s="251" t="s">
        <v>172</v>
      </c>
      <c r="G293" s="249"/>
      <c r="H293" s="252">
        <v>13.824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8" t="s">
        <v>170</v>
      </c>
      <c r="AU293" s="258" t="s">
        <v>79</v>
      </c>
      <c r="AV293" s="14" t="s">
        <v>136</v>
      </c>
      <c r="AW293" s="14" t="s">
        <v>31</v>
      </c>
      <c r="AX293" s="14" t="s">
        <v>77</v>
      </c>
      <c r="AY293" s="258" t="s">
        <v>129</v>
      </c>
    </row>
    <row r="294" s="2" customFormat="1" ht="16.5" customHeight="1">
      <c r="A294" s="40"/>
      <c r="B294" s="41"/>
      <c r="C294" s="220" t="s">
        <v>822</v>
      </c>
      <c r="D294" s="220" t="s">
        <v>131</v>
      </c>
      <c r="E294" s="221" t="s">
        <v>668</v>
      </c>
      <c r="F294" s="222" t="s">
        <v>669</v>
      </c>
      <c r="G294" s="223" t="s">
        <v>235</v>
      </c>
      <c r="H294" s="224">
        <v>1.3819999999999999</v>
      </c>
      <c r="I294" s="225"/>
      <c r="J294" s="226">
        <f>ROUND(I294*H294,2)</f>
        <v>0</v>
      </c>
      <c r="K294" s="222" t="s">
        <v>135</v>
      </c>
      <c r="L294" s="46"/>
      <c r="M294" s="227" t="s">
        <v>19</v>
      </c>
      <c r="N294" s="228" t="s">
        <v>40</v>
      </c>
      <c r="O294" s="8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312</v>
      </c>
      <c r="AT294" s="231" t="s">
        <v>131</v>
      </c>
      <c r="AU294" s="231" t="s">
        <v>79</v>
      </c>
      <c r="AY294" s="19" t="s">
        <v>129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9" t="s">
        <v>77</v>
      </c>
      <c r="BK294" s="232">
        <f>ROUND(I294*H294,2)</f>
        <v>0</v>
      </c>
      <c r="BL294" s="19" t="s">
        <v>312</v>
      </c>
      <c r="BM294" s="231" t="s">
        <v>823</v>
      </c>
    </row>
    <row r="295" s="13" customFormat="1">
      <c r="A295" s="13"/>
      <c r="B295" s="237"/>
      <c r="C295" s="238"/>
      <c r="D295" s="233" t="s">
        <v>170</v>
      </c>
      <c r="E295" s="239" t="s">
        <v>19</v>
      </c>
      <c r="F295" s="240" t="s">
        <v>824</v>
      </c>
      <c r="G295" s="238"/>
      <c r="H295" s="241">
        <v>1.3819999999999999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7" t="s">
        <v>170</v>
      </c>
      <c r="AU295" s="247" t="s">
        <v>79</v>
      </c>
      <c r="AV295" s="13" t="s">
        <v>79</v>
      </c>
      <c r="AW295" s="13" t="s">
        <v>31</v>
      </c>
      <c r="AX295" s="13" t="s">
        <v>69</v>
      </c>
      <c r="AY295" s="247" t="s">
        <v>129</v>
      </c>
    </row>
    <row r="296" s="14" customFormat="1">
      <c r="A296" s="14"/>
      <c r="B296" s="248"/>
      <c r="C296" s="249"/>
      <c r="D296" s="233" t="s">
        <v>170</v>
      </c>
      <c r="E296" s="250" t="s">
        <v>19</v>
      </c>
      <c r="F296" s="251" t="s">
        <v>172</v>
      </c>
      <c r="G296" s="249"/>
      <c r="H296" s="252">
        <v>1.3819999999999999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8" t="s">
        <v>170</v>
      </c>
      <c r="AU296" s="258" t="s">
        <v>79</v>
      </c>
      <c r="AV296" s="14" t="s">
        <v>136</v>
      </c>
      <c r="AW296" s="14" t="s">
        <v>31</v>
      </c>
      <c r="AX296" s="14" t="s">
        <v>77</v>
      </c>
      <c r="AY296" s="258" t="s">
        <v>129</v>
      </c>
    </row>
    <row r="297" s="2" customFormat="1" ht="16.5" customHeight="1">
      <c r="A297" s="40"/>
      <c r="B297" s="41"/>
      <c r="C297" s="220" t="s">
        <v>384</v>
      </c>
      <c r="D297" s="220" t="s">
        <v>131</v>
      </c>
      <c r="E297" s="221" t="s">
        <v>671</v>
      </c>
      <c r="F297" s="222" t="s">
        <v>672</v>
      </c>
      <c r="G297" s="223" t="s">
        <v>134</v>
      </c>
      <c r="H297" s="224">
        <v>69.120000000000005</v>
      </c>
      <c r="I297" s="225"/>
      <c r="J297" s="226">
        <f>ROUND(I297*H297,2)</f>
        <v>0</v>
      </c>
      <c r="K297" s="222" t="s">
        <v>135</v>
      </c>
      <c r="L297" s="46"/>
      <c r="M297" s="227" t="s">
        <v>19</v>
      </c>
      <c r="N297" s="228" t="s">
        <v>40</v>
      </c>
      <c r="O297" s="86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1" t="s">
        <v>312</v>
      </c>
      <c r="AT297" s="231" t="s">
        <v>131</v>
      </c>
      <c r="AU297" s="231" t="s">
        <v>79</v>
      </c>
      <c r="AY297" s="19" t="s">
        <v>129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9" t="s">
        <v>77</v>
      </c>
      <c r="BK297" s="232">
        <f>ROUND(I297*H297,2)</f>
        <v>0</v>
      </c>
      <c r="BL297" s="19" t="s">
        <v>312</v>
      </c>
      <c r="BM297" s="231" t="s">
        <v>825</v>
      </c>
    </row>
    <row r="298" s="13" customFormat="1">
      <c r="A298" s="13"/>
      <c r="B298" s="237"/>
      <c r="C298" s="238"/>
      <c r="D298" s="233" t="s">
        <v>170</v>
      </c>
      <c r="E298" s="239" t="s">
        <v>19</v>
      </c>
      <c r="F298" s="240" t="s">
        <v>826</v>
      </c>
      <c r="G298" s="238"/>
      <c r="H298" s="241">
        <v>69.120000000000005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7" t="s">
        <v>170</v>
      </c>
      <c r="AU298" s="247" t="s">
        <v>79</v>
      </c>
      <c r="AV298" s="13" t="s">
        <v>79</v>
      </c>
      <c r="AW298" s="13" t="s">
        <v>31</v>
      </c>
      <c r="AX298" s="13" t="s">
        <v>69</v>
      </c>
      <c r="AY298" s="247" t="s">
        <v>129</v>
      </c>
    </row>
    <row r="299" s="14" customFormat="1">
      <c r="A299" s="14"/>
      <c r="B299" s="248"/>
      <c r="C299" s="249"/>
      <c r="D299" s="233" t="s">
        <v>170</v>
      </c>
      <c r="E299" s="250" t="s">
        <v>19</v>
      </c>
      <c r="F299" s="251" t="s">
        <v>172</v>
      </c>
      <c r="G299" s="249"/>
      <c r="H299" s="252">
        <v>69.120000000000005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8" t="s">
        <v>170</v>
      </c>
      <c r="AU299" s="258" t="s">
        <v>79</v>
      </c>
      <c r="AV299" s="14" t="s">
        <v>136</v>
      </c>
      <c r="AW299" s="14" t="s">
        <v>31</v>
      </c>
      <c r="AX299" s="14" t="s">
        <v>77</v>
      </c>
      <c r="AY299" s="258" t="s">
        <v>129</v>
      </c>
    </row>
    <row r="300" s="2" customFormat="1" ht="16.5" customHeight="1">
      <c r="A300" s="40"/>
      <c r="B300" s="41"/>
      <c r="C300" s="220" t="s">
        <v>827</v>
      </c>
      <c r="D300" s="220" t="s">
        <v>131</v>
      </c>
      <c r="E300" s="221" t="s">
        <v>674</v>
      </c>
      <c r="F300" s="222" t="s">
        <v>675</v>
      </c>
      <c r="G300" s="223" t="s">
        <v>134</v>
      </c>
      <c r="H300" s="224">
        <v>69.120000000000005</v>
      </c>
      <c r="I300" s="225"/>
      <c r="J300" s="226">
        <f>ROUND(I300*H300,2)</f>
        <v>0</v>
      </c>
      <c r="K300" s="222" t="s">
        <v>135</v>
      </c>
      <c r="L300" s="46"/>
      <c r="M300" s="227" t="s">
        <v>19</v>
      </c>
      <c r="N300" s="228" t="s">
        <v>40</v>
      </c>
      <c r="O300" s="86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312</v>
      </c>
      <c r="AT300" s="231" t="s">
        <v>131</v>
      </c>
      <c r="AU300" s="231" t="s">
        <v>79</v>
      </c>
      <c r="AY300" s="19" t="s">
        <v>129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9" t="s">
        <v>77</v>
      </c>
      <c r="BK300" s="232">
        <f>ROUND(I300*H300,2)</f>
        <v>0</v>
      </c>
      <c r="BL300" s="19" t="s">
        <v>312</v>
      </c>
      <c r="BM300" s="231" t="s">
        <v>828</v>
      </c>
    </row>
    <row r="301" s="2" customFormat="1" ht="33" customHeight="1">
      <c r="A301" s="40"/>
      <c r="B301" s="41"/>
      <c r="C301" s="220" t="s">
        <v>387</v>
      </c>
      <c r="D301" s="220" t="s">
        <v>131</v>
      </c>
      <c r="E301" s="221" t="s">
        <v>615</v>
      </c>
      <c r="F301" s="222" t="s">
        <v>616</v>
      </c>
      <c r="G301" s="223" t="s">
        <v>349</v>
      </c>
      <c r="H301" s="224">
        <v>1030</v>
      </c>
      <c r="I301" s="225"/>
      <c r="J301" s="226">
        <f>ROUND(I301*H301,2)</f>
        <v>0</v>
      </c>
      <c r="K301" s="222" t="s">
        <v>135</v>
      </c>
      <c r="L301" s="46"/>
      <c r="M301" s="227" t="s">
        <v>19</v>
      </c>
      <c r="N301" s="228" t="s">
        <v>40</v>
      </c>
      <c r="O301" s="86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312</v>
      </c>
      <c r="AT301" s="231" t="s">
        <v>131</v>
      </c>
      <c r="AU301" s="231" t="s">
        <v>79</v>
      </c>
      <c r="AY301" s="19" t="s">
        <v>129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9" t="s">
        <v>77</v>
      </c>
      <c r="BK301" s="232">
        <f>ROUND(I301*H301,2)</f>
        <v>0</v>
      </c>
      <c r="BL301" s="19" t="s">
        <v>312</v>
      </c>
      <c r="BM301" s="231" t="s">
        <v>829</v>
      </c>
    </row>
    <row r="302" s="13" customFormat="1">
      <c r="A302" s="13"/>
      <c r="B302" s="237"/>
      <c r="C302" s="238"/>
      <c r="D302" s="233" t="s">
        <v>170</v>
      </c>
      <c r="E302" s="239" t="s">
        <v>19</v>
      </c>
      <c r="F302" s="240" t="s">
        <v>791</v>
      </c>
      <c r="G302" s="238"/>
      <c r="H302" s="241">
        <v>1030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170</v>
      </c>
      <c r="AU302" s="247" t="s">
        <v>79</v>
      </c>
      <c r="AV302" s="13" t="s">
        <v>79</v>
      </c>
      <c r="AW302" s="13" t="s">
        <v>31</v>
      </c>
      <c r="AX302" s="13" t="s">
        <v>69</v>
      </c>
      <c r="AY302" s="247" t="s">
        <v>129</v>
      </c>
    </row>
    <row r="303" s="14" customFormat="1">
      <c r="A303" s="14"/>
      <c r="B303" s="248"/>
      <c r="C303" s="249"/>
      <c r="D303" s="233" t="s">
        <v>170</v>
      </c>
      <c r="E303" s="250" t="s">
        <v>19</v>
      </c>
      <c r="F303" s="251" t="s">
        <v>172</v>
      </c>
      <c r="G303" s="249"/>
      <c r="H303" s="252">
        <v>1030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8" t="s">
        <v>170</v>
      </c>
      <c r="AU303" s="258" t="s">
        <v>79</v>
      </c>
      <c r="AV303" s="14" t="s">
        <v>136</v>
      </c>
      <c r="AW303" s="14" t="s">
        <v>31</v>
      </c>
      <c r="AX303" s="14" t="s">
        <v>77</v>
      </c>
      <c r="AY303" s="258" t="s">
        <v>129</v>
      </c>
    </row>
    <row r="304" s="2" customFormat="1" ht="21.75" customHeight="1">
      <c r="A304" s="40"/>
      <c r="B304" s="41"/>
      <c r="C304" s="220" t="s">
        <v>830</v>
      </c>
      <c r="D304" s="220" t="s">
        <v>131</v>
      </c>
      <c r="E304" s="221" t="s">
        <v>617</v>
      </c>
      <c r="F304" s="222" t="s">
        <v>618</v>
      </c>
      <c r="G304" s="223" t="s">
        <v>349</v>
      </c>
      <c r="H304" s="224">
        <v>1030</v>
      </c>
      <c r="I304" s="225"/>
      <c r="J304" s="226">
        <f>ROUND(I304*H304,2)</f>
        <v>0</v>
      </c>
      <c r="K304" s="222" t="s">
        <v>135</v>
      </c>
      <c r="L304" s="46"/>
      <c r="M304" s="227" t="s">
        <v>19</v>
      </c>
      <c r="N304" s="228" t="s">
        <v>40</v>
      </c>
      <c r="O304" s="86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1" t="s">
        <v>312</v>
      </c>
      <c r="AT304" s="231" t="s">
        <v>131</v>
      </c>
      <c r="AU304" s="231" t="s">
        <v>79</v>
      </c>
      <c r="AY304" s="19" t="s">
        <v>129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9" t="s">
        <v>77</v>
      </c>
      <c r="BK304" s="232">
        <f>ROUND(I304*H304,2)</f>
        <v>0</v>
      </c>
      <c r="BL304" s="19" t="s">
        <v>312</v>
      </c>
      <c r="BM304" s="231" t="s">
        <v>831</v>
      </c>
    </row>
    <row r="305" s="13" customFormat="1">
      <c r="A305" s="13"/>
      <c r="B305" s="237"/>
      <c r="C305" s="238"/>
      <c r="D305" s="233" t="s">
        <v>170</v>
      </c>
      <c r="E305" s="239" t="s">
        <v>19</v>
      </c>
      <c r="F305" s="240" t="s">
        <v>791</v>
      </c>
      <c r="G305" s="238"/>
      <c r="H305" s="241">
        <v>1030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7" t="s">
        <v>170</v>
      </c>
      <c r="AU305" s="247" t="s">
        <v>79</v>
      </c>
      <c r="AV305" s="13" t="s">
        <v>79</v>
      </c>
      <c r="AW305" s="13" t="s">
        <v>31</v>
      </c>
      <c r="AX305" s="13" t="s">
        <v>69</v>
      </c>
      <c r="AY305" s="247" t="s">
        <v>129</v>
      </c>
    </row>
    <row r="306" s="14" customFormat="1">
      <c r="A306" s="14"/>
      <c r="B306" s="248"/>
      <c r="C306" s="249"/>
      <c r="D306" s="233" t="s">
        <v>170</v>
      </c>
      <c r="E306" s="250" t="s">
        <v>19</v>
      </c>
      <c r="F306" s="251" t="s">
        <v>172</v>
      </c>
      <c r="G306" s="249"/>
      <c r="H306" s="252">
        <v>1030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8" t="s">
        <v>170</v>
      </c>
      <c r="AU306" s="258" t="s">
        <v>79</v>
      </c>
      <c r="AV306" s="14" t="s">
        <v>136</v>
      </c>
      <c r="AW306" s="14" t="s">
        <v>31</v>
      </c>
      <c r="AX306" s="14" t="s">
        <v>77</v>
      </c>
      <c r="AY306" s="258" t="s">
        <v>129</v>
      </c>
    </row>
    <row r="307" s="2" customFormat="1" ht="16.5" customHeight="1">
      <c r="A307" s="40"/>
      <c r="B307" s="41"/>
      <c r="C307" s="269" t="s">
        <v>396</v>
      </c>
      <c r="D307" s="269" t="s">
        <v>232</v>
      </c>
      <c r="E307" s="270" t="s">
        <v>619</v>
      </c>
      <c r="F307" s="271" t="s">
        <v>620</v>
      </c>
      <c r="G307" s="272" t="s">
        <v>235</v>
      </c>
      <c r="H307" s="273">
        <v>194.66999999999999</v>
      </c>
      <c r="I307" s="274"/>
      <c r="J307" s="275">
        <f>ROUND(I307*H307,2)</f>
        <v>0</v>
      </c>
      <c r="K307" s="271" t="s">
        <v>135</v>
      </c>
      <c r="L307" s="276"/>
      <c r="M307" s="277" t="s">
        <v>19</v>
      </c>
      <c r="N307" s="278" t="s">
        <v>40</v>
      </c>
      <c r="O307" s="86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1" t="s">
        <v>593</v>
      </c>
      <c r="AT307" s="231" t="s">
        <v>232</v>
      </c>
      <c r="AU307" s="231" t="s">
        <v>79</v>
      </c>
      <c r="AY307" s="19" t="s">
        <v>129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9" t="s">
        <v>77</v>
      </c>
      <c r="BK307" s="232">
        <f>ROUND(I307*H307,2)</f>
        <v>0</v>
      </c>
      <c r="BL307" s="19" t="s">
        <v>312</v>
      </c>
      <c r="BM307" s="231" t="s">
        <v>832</v>
      </c>
    </row>
    <row r="308" s="13" customFormat="1">
      <c r="A308" s="13"/>
      <c r="B308" s="237"/>
      <c r="C308" s="238"/>
      <c r="D308" s="233" t="s">
        <v>170</v>
      </c>
      <c r="E308" s="239" t="s">
        <v>19</v>
      </c>
      <c r="F308" s="240" t="s">
        <v>833</v>
      </c>
      <c r="G308" s="238"/>
      <c r="H308" s="241">
        <v>194.66999999999999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170</v>
      </c>
      <c r="AU308" s="247" t="s">
        <v>79</v>
      </c>
      <c r="AV308" s="13" t="s">
        <v>79</v>
      </c>
      <c r="AW308" s="13" t="s">
        <v>31</v>
      </c>
      <c r="AX308" s="13" t="s">
        <v>69</v>
      </c>
      <c r="AY308" s="247" t="s">
        <v>129</v>
      </c>
    </row>
    <row r="309" s="14" customFormat="1">
      <c r="A309" s="14"/>
      <c r="B309" s="248"/>
      <c r="C309" s="249"/>
      <c r="D309" s="233" t="s">
        <v>170</v>
      </c>
      <c r="E309" s="250" t="s">
        <v>19</v>
      </c>
      <c r="F309" s="251" t="s">
        <v>172</v>
      </c>
      <c r="G309" s="249"/>
      <c r="H309" s="252">
        <v>194.66999999999999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8" t="s">
        <v>170</v>
      </c>
      <c r="AU309" s="258" t="s">
        <v>79</v>
      </c>
      <c r="AV309" s="14" t="s">
        <v>136</v>
      </c>
      <c r="AW309" s="14" t="s">
        <v>31</v>
      </c>
      <c r="AX309" s="14" t="s">
        <v>77</v>
      </c>
      <c r="AY309" s="258" t="s">
        <v>129</v>
      </c>
    </row>
    <row r="310" s="2" customFormat="1" ht="16.5" customHeight="1">
      <c r="A310" s="40"/>
      <c r="B310" s="41"/>
      <c r="C310" s="269" t="s">
        <v>834</v>
      </c>
      <c r="D310" s="269" t="s">
        <v>232</v>
      </c>
      <c r="E310" s="270" t="s">
        <v>622</v>
      </c>
      <c r="F310" s="271" t="s">
        <v>623</v>
      </c>
      <c r="G310" s="272" t="s">
        <v>349</v>
      </c>
      <c r="H310" s="273">
        <v>1030</v>
      </c>
      <c r="I310" s="274"/>
      <c r="J310" s="275">
        <f>ROUND(I310*H310,2)</f>
        <v>0</v>
      </c>
      <c r="K310" s="271" t="s">
        <v>135</v>
      </c>
      <c r="L310" s="276"/>
      <c r="M310" s="277" t="s">
        <v>19</v>
      </c>
      <c r="N310" s="278" t="s">
        <v>40</v>
      </c>
      <c r="O310" s="86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1" t="s">
        <v>593</v>
      </c>
      <c r="AT310" s="231" t="s">
        <v>232</v>
      </c>
      <c r="AU310" s="231" t="s">
        <v>79</v>
      </c>
      <c r="AY310" s="19" t="s">
        <v>129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9" t="s">
        <v>77</v>
      </c>
      <c r="BK310" s="232">
        <f>ROUND(I310*H310,2)</f>
        <v>0</v>
      </c>
      <c r="BL310" s="19" t="s">
        <v>312</v>
      </c>
      <c r="BM310" s="231" t="s">
        <v>835</v>
      </c>
    </row>
    <row r="311" s="13" customFormat="1">
      <c r="A311" s="13"/>
      <c r="B311" s="237"/>
      <c r="C311" s="238"/>
      <c r="D311" s="233" t="s">
        <v>170</v>
      </c>
      <c r="E311" s="239" t="s">
        <v>19</v>
      </c>
      <c r="F311" s="240" t="s">
        <v>791</v>
      </c>
      <c r="G311" s="238"/>
      <c r="H311" s="241">
        <v>1030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170</v>
      </c>
      <c r="AU311" s="247" t="s">
        <v>79</v>
      </c>
      <c r="AV311" s="13" t="s">
        <v>79</v>
      </c>
      <c r="AW311" s="13" t="s">
        <v>31</v>
      </c>
      <c r="AX311" s="13" t="s">
        <v>69</v>
      </c>
      <c r="AY311" s="247" t="s">
        <v>129</v>
      </c>
    </row>
    <row r="312" s="14" customFormat="1">
      <c r="A312" s="14"/>
      <c r="B312" s="248"/>
      <c r="C312" s="249"/>
      <c r="D312" s="233" t="s">
        <v>170</v>
      </c>
      <c r="E312" s="250" t="s">
        <v>19</v>
      </c>
      <c r="F312" s="251" t="s">
        <v>172</v>
      </c>
      <c r="G312" s="249"/>
      <c r="H312" s="252">
        <v>1030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8" t="s">
        <v>170</v>
      </c>
      <c r="AU312" s="258" t="s">
        <v>79</v>
      </c>
      <c r="AV312" s="14" t="s">
        <v>136</v>
      </c>
      <c r="AW312" s="14" t="s">
        <v>31</v>
      </c>
      <c r="AX312" s="14" t="s">
        <v>77</v>
      </c>
      <c r="AY312" s="258" t="s">
        <v>129</v>
      </c>
    </row>
    <row r="313" s="2" customFormat="1" ht="21.75" customHeight="1">
      <c r="A313" s="40"/>
      <c r="B313" s="41"/>
      <c r="C313" s="220" t="s">
        <v>400</v>
      </c>
      <c r="D313" s="220" t="s">
        <v>131</v>
      </c>
      <c r="E313" s="221" t="s">
        <v>624</v>
      </c>
      <c r="F313" s="222" t="s">
        <v>625</v>
      </c>
      <c r="G313" s="223" t="s">
        <v>349</v>
      </c>
      <c r="H313" s="224">
        <v>1030</v>
      </c>
      <c r="I313" s="225"/>
      <c r="J313" s="226">
        <f>ROUND(I313*H313,2)</f>
        <v>0</v>
      </c>
      <c r="K313" s="222" t="s">
        <v>135</v>
      </c>
      <c r="L313" s="46"/>
      <c r="M313" s="227" t="s">
        <v>19</v>
      </c>
      <c r="N313" s="228" t="s">
        <v>40</v>
      </c>
      <c r="O313" s="86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1" t="s">
        <v>312</v>
      </c>
      <c r="AT313" s="231" t="s">
        <v>131</v>
      </c>
      <c r="AU313" s="231" t="s">
        <v>79</v>
      </c>
      <c r="AY313" s="19" t="s">
        <v>129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9" t="s">
        <v>77</v>
      </c>
      <c r="BK313" s="232">
        <f>ROUND(I313*H313,2)</f>
        <v>0</v>
      </c>
      <c r="BL313" s="19" t="s">
        <v>312</v>
      </c>
      <c r="BM313" s="231" t="s">
        <v>836</v>
      </c>
    </row>
    <row r="314" s="13" customFormat="1">
      <c r="A314" s="13"/>
      <c r="B314" s="237"/>
      <c r="C314" s="238"/>
      <c r="D314" s="233" t="s">
        <v>170</v>
      </c>
      <c r="E314" s="239" t="s">
        <v>19</v>
      </c>
      <c r="F314" s="240" t="s">
        <v>791</v>
      </c>
      <c r="G314" s="238"/>
      <c r="H314" s="241">
        <v>1030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170</v>
      </c>
      <c r="AU314" s="247" t="s">
        <v>79</v>
      </c>
      <c r="AV314" s="13" t="s">
        <v>79</v>
      </c>
      <c r="AW314" s="13" t="s">
        <v>31</v>
      </c>
      <c r="AX314" s="13" t="s">
        <v>69</v>
      </c>
      <c r="AY314" s="247" t="s">
        <v>129</v>
      </c>
    </row>
    <row r="315" s="14" customFormat="1">
      <c r="A315" s="14"/>
      <c r="B315" s="248"/>
      <c r="C315" s="249"/>
      <c r="D315" s="233" t="s">
        <v>170</v>
      </c>
      <c r="E315" s="250" t="s">
        <v>19</v>
      </c>
      <c r="F315" s="251" t="s">
        <v>172</v>
      </c>
      <c r="G315" s="249"/>
      <c r="H315" s="252">
        <v>1030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8" t="s">
        <v>170</v>
      </c>
      <c r="AU315" s="258" t="s">
        <v>79</v>
      </c>
      <c r="AV315" s="14" t="s">
        <v>136</v>
      </c>
      <c r="AW315" s="14" t="s">
        <v>31</v>
      </c>
      <c r="AX315" s="14" t="s">
        <v>77</v>
      </c>
      <c r="AY315" s="258" t="s">
        <v>129</v>
      </c>
    </row>
    <row r="316" s="2" customFormat="1" ht="21.75" customHeight="1">
      <c r="A316" s="40"/>
      <c r="B316" s="41"/>
      <c r="C316" s="220" t="s">
        <v>837</v>
      </c>
      <c r="D316" s="220" t="s">
        <v>131</v>
      </c>
      <c r="E316" s="221" t="s">
        <v>838</v>
      </c>
      <c r="F316" s="222" t="s">
        <v>839</v>
      </c>
      <c r="G316" s="223" t="s">
        <v>349</v>
      </c>
      <c r="H316" s="224">
        <v>20</v>
      </c>
      <c r="I316" s="225"/>
      <c r="J316" s="226">
        <f>ROUND(I316*H316,2)</f>
        <v>0</v>
      </c>
      <c r="K316" s="222" t="s">
        <v>135</v>
      </c>
      <c r="L316" s="46"/>
      <c r="M316" s="227" t="s">
        <v>19</v>
      </c>
      <c r="N316" s="228" t="s">
        <v>40</v>
      </c>
      <c r="O316" s="86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31" t="s">
        <v>312</v>
      </c>
      <c r="AT316" s="231" t="s">
        <v>131</v>
      </c>
      <c r="AU316" s="231" t="s">
        <v>79</v>
      </c>
      <c r="AY316" s="19" t="s">
        <v>129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9" t="s">
        <v>77</v>
      </c>
      <c r="BK316" s="232">
        <f>ROUND(I316*H316,2)</f>
        <v>0</v>
      </c>
      <c r="BL316" s="19" t="s">
        <v>312</v>
      </c>
      <c r="BM316" s="231" t="s">
        <v>840</v>
      </c>
    </row>
    <row r="317" s="13" customFormat="1">
      <c r="A317" s="13"/>
      <c r="B317" s="237"/>
      <c r="C317" s="238"/>
      <c r="D317" s="233" t="s">
        <v>170</v>
      </c>
      <c r="E317" s="239" t="s">
        <v>19</v>
      </c>
      <c r="F317" s="240" t="s">
        <v>841</v>
      </c>
      <c r="G317" s="238"/>
      <c r="H317" s="241">
        <v>20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170</v>
      </c>
      <c r="AU317" s="247" t="s">
        <v>79</v>
      </c>
      <c r="AV317" s="13" t="s">
        <v>79</v>
      </c>
      <c r="AW317" s="13" t="s">
        <v>31</v>
      </c>
      <c r="AX317" s="13" t="s">
        <v>69</v>
      </c>
      <c r="AY317" s="247" t="s">
        <v>129</v>
      </c>
    </row>
    <row r="318" s="14" customFormat="1">
      <c r="A318" s="14"/>
      <c r="B318" s="248"/>
      <c r="C318" s="249"/>
      <c r="D318" s="233" t="s">
        <v>170</v>
      </c>
      <c r="E318" s="250" t="s">
        <v>19</v>
      </c>
      <c r="F318" s="251" t="s">
        <v>172</v>
      </c>
      <c r="G318" s="249"/>
      <c r="H318" s="252">
        <v>20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8" t="s">
        <v>170</v>
      </c>
      <c r="AU318" s="258" t="s">
        <v>79</v>
      </c>
      <c r="AV318" s="14" t="s">
        <v>136</v>
      </c>
      <c r="AW318" s="14" t="s">
        <v>31</v>
      </c>
      <c r="AX318" s="14" t="s">
        <v>77</v>
      </c>
      <c r="AY318" s="258" t="s">
        <v>129</v>
      </c>
    </row>
    <row r="319" s="2" customFormat="1" ht="16.5" customHeight="1">
      <c r="A319" s="40"/>
      <c r="B319" s="41"/>
      <c r="C319" s="220" t="s">
        <v>403</v>
      </c>
      <c r="D319" s="220" t="s">
        <v>131</v>
      </c>
      <c r="E319" s="221" t="s">
        <v>842</v>
      </c>
      <c r="F319" s="222" t="s">
        <v>843</v>
      </c>
      <c r="G319" s="223" t="s">
        <v>349</v>
      </c>
      <c r="H319" s="224">
        <v>50</v>
      </c>
      <c r="I319" s="225"/>
      <c r="J319" s="226">
        <f>ROUND(I319*H319,2)</f>
        <v>0</v>
      </c>
      <c r="K319" s="222" t="s">
        <v>135</v>
      </c>
      <c r="L319" s="46"/>
      <c r="M319" s="227" t="s">
        <v>19</v>
      </c>
      <c r="N319" s="228" t="s">
        <v>40</v>
      </c>
      <c r="O319" s="86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1" t="s">
        <v>312</v>
      </c>
      <c r="AT319" s="231" t="s">
        <v>131</v>
      </c>
      <c r="AU319" s="231" t="s">
        <v>79</v>
      </c>
      <c r="AY319" s="19" t="s">
        <v>129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9" t="s">
        <v>77</v>
      </c>
      <c r="BK319" s="232">
        <f>ROUND(I319*H319,2)</f>
        <v>0</v>
      </c>
      <c r="BL319" s="19" t="s">
        <v>312</v>
      </c>
      <c r="BM319" s="231" t="s">
        <v>844</v>
      </c>
    </row>
    <row r="320" s="13" customFormat="1">
      <c r="A320" s="13"/>
      <c r="B320" s="237"/>
      <c r="C320" s="238"/>
      <c r="D320" s="233" t="s">
        <v>170</v>
      </c>
      <c r="E320" s="239" t="s">
        <v>19</v>
      </c>
      <c r="F320" s="240" t="s">
        <v>845</v>
      </c>
      <c r="G320" s="238"/>
      <c r="H320" s="241">
        <v>50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170</v>
      </c>
      <c r="AU320" s="247" t="s">
        <v>79</v>
      </c>
      <c r="AV320" s="13" t="s">
        <v>79</v>
      </c>
      <c r="AW320" s="13" t="s">
        <v>31</v>
      </c>
      <c r="AX320" s="13" t="s">
        <v>69</v>
      </c>
      <c r="AY320" s="247" t="s">
        <v>129</v>
      </c>
    </row>
    <row r="321" s="14" customFormat="1">
      <c r="A321" s="14"/>
      <c r="B321" s="248"/>
      <c r="C321" s="249"/>
      <c r="D321" s="233" t="s">
        <v>170</v>
      </c>
      <c r="E321" s="250" t="s">
        <v>19</v>
      </c>
      <c r="F321" s="251" t="s">
        <v>172</v>
      </c>
      <c r="G321" s="249"/>
      <c r="H321" s="252">
        <v>50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8" t="s">
        <v>170</v>
      </c>
      <c r="AU321" s="258" t="s">
        <v>79</v>
      </c>
      <c r="AV321" s="14" t="s">
        <v>136</v>
      </c>
      <c r="AW321" s="14" t="s">
        <v>31</v>
      </c>
      <c r="AX321" s="14" t="s">
        <v>77</v>
      </c>
      <c r="AY321" s="258" t="s">
        <v>129</v>
      </c>
    </row>
    <row r="322" s="2" customFormat="1" ht="16.5" customHeight="1">
      <c r="A322" s="40"/>
      <c r="B322" s="41"/>
      <c r="C322" s="269" t="s">
        <v>846</v>
      </c>
      <c r="D322" s="269" t="s">
        <v>232</v>
      </c>
      <c r="E322" s="270" t="s">
        <v>847</v>
      </c>
      <c r="F322" s="271" t="s">
        <v>848</v>
      </c>
      <c r="G322" s="272" t="s">
        <v>349</v>
      </c>
      <c r="H322" s="273">
        <v>20</v>
      </c>
      <c r="I322" s="274"/>
      <c r="J322" s="275">
        <f>ROUND(I322*H322,2)</f>
        <v>0</v>
      </c>
      <c r="K322" s="271" t="s">
        <v>19</v>
      </c>
      <c r="L322" s="276"/>
      <c r="M322" s="277" t="s">
        <v>19</v>
      </c>
      <c r="N322" s="278" t="s">
        <v>40</v>
      </c>
      <c r="O322" s="86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1" t="s">
        <v>593</v>
      </c>
      <c r="AT322" s="231" t="s">
        <v>232</v>
      </c>
      <c r="AU322" s="231" t="s">
        <v>79</v>
      </c>
      <c r="AY322" s="19" t="s">
        <v>129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9" t="s">
        <v>77</v>
      </c>
      <c r="BK322" s="232">
        <f>ROUND(I322*H322,2)</f>
        <v>0</v>
      </c>
      <c r="BL322" s="19" t="s">
        <v>312</v>
      </c>
      <c r="BM322" s="231" t="s">
        <v>849</v>
      </c>
    </row>
    <row r="323" s="13" customFormat="1">
      <c r="A323" s="13"/>
      <c r="B323" s="237"/>
      <c r="C323" s="238"/>
      <c r="D323" s="233" t="s">
        <v>170</v>
      </c>
      <c r="E323" s="239" t="s">
        <v>19</v>
      </c>
      <c r="F323" s="240" t="s">
        <v>850</v>
      </c>
      <c r="G323" s="238"/>
      <c r="H323" s="241">
        <v>20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170</v>
      </c>
      <c r="AU323" s="247" t="s">
        <v>79</v>
      </c>
      <c r="AV323" s="13" t="s">
        <v>79</v>
      </c>
      <c r="AW323" s="13" t="s">
        <v>31</v>
      </c>
      <c r="AX323" s="13" t="s">
        <v>69</v>
      </c>
      <c r="AY323" s="247" t="s">
        <v>129</v>
      </c>
    </row>
    <row r="324" s="14" customFormat="1">
      <c r="A324" s="14"/>
      <c r="B324" s="248"/>
      <c r="C324" s="249"/>
      <c r="D324" s="233" t="s">
        <v>170</v>
      </c>
      <c r="E324" s="250" t="s">
        <v>19</v>
      </c>
      <c r="F324" s="251" t="s">
        <v>172</v>
      </c>
      <c r="G324" s="249"/>
      <c r="H324" s="252">
        <v>20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8" t="s">
        <v>170</v>
      </c>
      <c r="AU324" s="258" t="s">
        <v>79</v>
      </c>
      <c r="AV324" s="14" t="s">
        <v>136</v>
      </c>
      <c r="AW324" s="14" t="s">
        <v>31</v>
      </c>
      <c r="AX324" s="14" t="s">
        <v>77</v>
      </c>
      <c r="AY324" s="258" t="s">
        <v>129</v>
      </c>
    </row>
    <row r="325" s="2" customFormat="1" ht="16.5" customHeight="1">
      <c r="A325" s="40"/>
      <c r="B325" s="41"/>
      <c r="C325" s="269" t="s">
        <v>414</v>
      </c>
      <c r="D325" s="269" t="s">
        <v>232</v>
      </c>
      <c r="E325" s="270" t="s">
        <v>851</v>
      </c>
      <c r="F325" s="271" t="s">
        <v>852</v>
      </c>
      <c r="G325" s="272" t="s">
        <v>349</v>
      </c>
      <c r="H325" s="273">
        <v>30</v>
      </c>
      <c r="I325" s="274"/>
      <c r="J325" s="275">
        <f>ROUND(I325*H325,2)</f>
        <v>0</v>
      </c>
      <c r="K325" s="271" t="s">
        <v>19</v>
      </c>
      <c r="L325" s="276"/>
      <c r="M325" s="277" t="s">
        <v>19</v>
      </c>
      <c r="N325" s="278" t="s">
        <v>40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1" t="s">
        <v>593</v>
      </c>
      <c r="AT325" s="231" t="s">
        <v>232</v>
      </c>
      <c r="AU325" s="231" t="s">
        <v>79</v>
      </c>
      <c r="AY325" s="19" t="s">
        <v>129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9" t="s">
        <v>77</v>
      </c>
      <c r="BK325" s="232">
        <f>ROUND(I325*H325,2)</f>
        <v>0</v>
      </c>
      <c r="BL325" s="19" t="s">
        <v>312</v>
      </c>
      <c r="BM325" s="231" t="s">
        <v>853</v>
      </c>
    </row>
    <row r="326" s="13" customFormat="1">
      <c r="A326" s="13"/>
      <c r="B326" s="237"/>
      <c r="C326" s="238"/>
      <c r="D326" s="233" t="s">
        <v>170</v>
      </c>
      <c r="E326" s="239" t="s">
        <v>19</v>
      </c>
      <c r="F326" s="240" t="s">
        <v>854</v>
      </c>
      <c r="G326" s="238"/>
      <c r="H326" s="241">
        <v>30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170</v>
      </c>
      <c r="AU326" s="247" t="s">
        <v>79</v>
      </c>
      <c r="AV326" s="13" t="s">
        <v>79</v>
      </c>
      <c r="AW326" s="13" t="s">
        <v>31</v>
      </c>
      <c r="AX326" s="13" t="s">
        <v>69</v>
      </c>
      <c r="AY326" s="247" t="s">
        <v>129</v>
      </c>
    </row>
    <row r="327" s="14" customFormat="1">
      <c r="A327" s="14"/>
      <c r="B327" s="248"/>
      <c r="C327" s="249"/>
      <c r="D327" s="233" t="s">
        <v>170</v>
      </c>
      <c r="E327" s="250" t="s">
        <v>19</v>
      </c>
      <c r="F327" s="251" t="s">
        <v>172</v>
      </c>
      <c r="G327" s="249"/>
      <c r="H327" s="252">
        <v>30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8" t="s">
        <v>170</v>
      </c>
      <c r="AU327" s="258" t="s">
        <v>79</v>
      </c>
      <c r="AV327" s="14" t="s">
        <v>136</v>
      </c>
      <c r="AW327" s="14" t="s">
        <v>31</v>
      </c>
      <c r="AX327" s="14" t="s">
        <v>77</v>
      </c>
      <c r="AY327" s="258" t="s">
        <v>129</v>
      </c>
    </row>
    <row r="328" s="2" customFormat="1" ht="16.5" customHeight="1">
      <c r="A328" s="40"/>
      <c r="B328" s="41"/>
      <c r="C328" s="220" t="s">
        <v>855</v>
      </c>
      <c r="D328" s="220" t="s">
        <v>131</v>
      </c>
      <c r="E328" s="221" t="s">
        <v>856</v>
      </c>
      <c r="F328" s="222" t="s">
        <v>857</v>
      </c>
      <c r="G328" s="223" t="s">
        <v>349</v>
      </c>
      <c r="H328" s="224">
        <v>30</v>
      </c>
      <c r="I328" s="225"/>
      <c r="J328" s="226">
        <f>ROUND(I328*H328,2)</f>
        <v>0</v>
      </c>
      <c r="K328" s="222" t="s">
        <v>135</v>
      </c>
      <c r="L328" s="46"/>
      <c r="M328" s="227" t="s">
        <v>19</v>
      </c>
      <c r="N328" s="228" t="s">
        <v>40</v>
      </c>
      <c r="O328" s="86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1" t="s">
        <v>312</v>
      </c>
      <c r="AT328" s="231" t="s">
        <v>131</v>
      </c>
      <c r="AU328" s="231" t="s">
        <v>79</v>
      </c>
      <c r="AY328" s="19" t="s">
        <v>129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9" t="s">
        <v>77</v>
      </c>
      <c r="BK328" s="232">
        <f>ROUND(I328*H328,2)</f>
        <v>0</v>
      </c>
      <c r="BL328" s="19" t="s">
        <v>312</v>
      </c>
      <c r="BM328" s="231" t="s">
        <v>858</v>
      </c>
    </row>
    <row r="329" s="13" customFormat="1">
      <c r="A329" s="13"/>
      <c r="B329" s="237"/>
      <c r="C329" s="238"/>
      <c r="D329" s="233" t="s">
        <v>170</v>
      </c>
      <c r="E329" s="239" t="s">
        <v>19</v>
      </c>
      <c r="F329" s="240" t="s">
        <v>854</v>
      </c>
      <c r="G329" s="238"/>
      <c r="H329" s="241">
        <v>30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7" t="s">
        <v>170</v>
      </c>
      <c r="AU329" s="247" t="s">
        <v>79</v>
      </c>
      <c r="AV329" s="13" t="s">
        <v>79</v>
      </c>
      <c r="AW329" s="13" t="s">
        <v>31</v>
      </c>
      <c r="AX329" s="13" t="s">
        <v>69</v>
      </c>
      <c r="AY329" s="247" t="s">
        <v>129</v>
      </c>
    </row>
    <row r="330" s="14" customFormat="1">
      <c r="A330" s="14"/>
      <c r="B330" s="248"/>
      <c r="C330" s="249"/>
      <c r="D330" s="233" t="s">
        <v>170</v>
      </c>
      <c r="E330" s="250" t="s">
        <v>19</v>
      </c>
      <c r="F330" s="251" t="s">
        <v>172</v>
      </c>
      <c r="G330" s="249"/>
      <c r="H330" s="252">
        <v>30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8" t="s">
        <v>170</v>
      </c>
      <c r="AU330" s="258" t="s">
        <v>79</v>
      </c>
      <c r="AV330" s="14" t="s">
        <v>136</v>
      </c>
      <c r="AW330" s="14" t="s">
        <v>31</v>
      </c>
      <c r="AX330" s="14" t="s">
        <v>77</v>
      </c>
      <c r="AY330" s="258" t="s">
        <v>129</v>
      </c>
    </row>
    <row r="331" s="2" customFormat="1" ht="16.5" customHeight="1">
      <c r="A331" s="40"/>
      <c r="B331" s="41"/>
      <c r="C331" s="269" t="s">
        <v>422</v>
      </c>
      <c r="D331" s="269" t="s">
        <v>232</v>
      </c>
      <c r="E331" s="270" t="s">
        <v>859</v>
      </c>
      <c r="F331" s="271" t="s">
        <v>860</v>
      </c>
      <c r="G331" s="272" t="s">
        <v>349</v>
      </c>
      <c r="H331" s="273">
        <v>30</v>
      </c>
      <c r="I331" s="274"/>
      <c r="J331" s="275">
        <f>ROUND(I331*H331,2)</f>
        <v>0</v>
      </c>
      <c r="K331" s="271" t="s">
        <v>19</v>
      </c>
      <c r="L331" s="276"/>
      <c r="M331" s="277" t="s">
        <v>19</v>
      </c>
      <c r="N331" s="278" t="s">
        <v>40</v>
      </c>
      <c r="O331" s="86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1" t="s">
        <v>593</v>
      </c>
      <c r="AT331" s="231" t="s">
        <v>232</v>
      </c>
      <c r="AU331" s="231" t="s">
        <v>79</v>
      </c>
      <c r="AY331" s="19" t="s">
        <v>129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9" t="s">
        <v>77</v>
      </c>
      <c r="BK331" s="232">
        <f>ROUND(I331*H331,2)</f>
        <v>0</v>
      </c>
      <c r="BL331" s="19" t="s">
        <v>312</v>
      </c>
      <c r="BM331" s="231" t="s">
        <v>861</v>
      </c>
    </row>
    <row r="332" s="2" customFormat="1" ht="16.5" customHeight="1">
      <c r="A332" s="40"/>
      <c r="B332" s="41"/>
      <c r="C332" s="220" t="s">
        <v>862</v>
      </c>
      <c r="D332" s="220" t="s">
        <v>131</v>
      </c>
      <c r="E332" s="221" t="s">
        <v>626</v>
      </c>
      <c r="F332" s="222" t="s">
        <v>627</v>
      </c>
      <c r="G332" s="223" t="s">
        <v>349</v>
      </c>
      <c r="H332" s="224">
        <v>80</v>
      </c>
      <c r="I332" s="225"/>
      <c r="J332" s="226">
        <f>ROUND(I332*H332,2)</f>
        <v>0</v>
      </c>
      <c r="K332" s="222" t="s">
        <v>135</v>
      </c>
      <c r="L332" s="46"/>
      <c r="M332" s="227" t="s">
        <v>19</v>
      </c>
      <c r="N332" s="228" t="s">
        <v>40</v>
      </c>
      <c r="O332" s="86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1" t="s">
        <v>312</v>
      </c>
      <c r="AT332" s="231" t="s">
        <v>131</v>
      </c>
      <c r="AU332" s="231" t="s">
        <v>79</v>
      </c>
      <c r="AY332" s="19" t="s">
        <v>129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9" t="s">
        <v>77</v>
      </c>
      <c r="BK332" s="232">
        <f>ROUND(I332*H332,2)</f>
        <v>0</v>
      </c>
      <c r="BL332" s="19" t="s">
        <v>312</v>
      </c>
      <c r="BM332" s="231" t="s">
        <v>863</v>
      </c>
    </row>
    <row r="333" s="13" customFormat="1">
      <c r="A333" s="13"/>
      <c r="B333" s="237"/>
      <c r="C333" s="238"/>
      <c r="D333" s="233" t="s">
        <v>170</v>
      </c>
      <c r="E333" s="239" t="s">
        <v>19</v>
      </c>
      <c r="F333" s="240" t="s">
        <v>864</v>
      </c>
      <c r="G333" s="238"/>
      <c r="H333" s="241">
        <v>60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7" t="s">
        <v>170</v>
      </c>
      <c r="AU333" s="247" t="s">
        <v>79</v>
      </c>
      <c r="AV333" s="13" t="s">
        <v>79</v>
      </c>
      <c r="AW333" s="13" t="s">
        <v>31</v>
      </c>
      <c r="AX333" s="13" t="s">
        <v>69</v>
      </c>
      <c r="AY333" s="247" t="s">
        <v>129</v>
      </c>
    </row>
    <row r="334" s="13" customFormat="1">
      <c r="A334" s="13"/>
      <c r="B334" s="237"/>
      <c r="C334" s="238"/>
      <c r="D334" s="233" t="s">
        <v>170</v>
      </c>
      <c r="E334" s="239" t="s">
        <v>19</v>
      </c>
      <c r="F334" s="240" t="s">
        <v>865</v>
      </c>
      <c r="G334" s="238"/>
      <c r="H334" s="241">
        <v>20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7" t="s">
        <v>170</v>
      </c>
      <c r="AU334" s="247" t="s">
        <v>79</v>
      </c>
      <c r="AV334" s="13" t="s">
        <v>79</v>
      </c>
      <c r="AW334" s="13" t="s">
        <v>31</v>
      </c>
      <c r="AX334" s="13" t="s">
        <v>69</v>
      </c>
      <c r="AY334" s="247" t="s">
        <v>129</v>
      </c>
    </row>
    <row r="335" s="14" customFormat="1">
      <c r="A335" s="14"/>
      <c r="B335" s="248"/>
      <c r="C335" s="249"/>
      <c r="D335" s="233" t="s">
        <v>170</v>
      </c>
      <c r="E335" s="250" t="s">
        <v>19</v>
      </c>
      <c r="F335" s="251" t="s">
        <v>172</v>
      </c>
      <c r="G335" s="249"/>
      <c r="H335" s="252">
        <v>80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8" t="s">
        <v>170</v>
      </c>
      <c r="AU335" s="258" t="s">
        <v>79</v>
      </c>
      <c r="AV335" s="14" t="s">
        <v>136</v>
      </c>
      <c r="AW335" s="14" t="s">
        <v>31</v>
      </c>
      <c r="AX335" s="14" t="s">
        <v>77</v>
      </c>
      <c r="AY335" s="258" t="s">
        <v>129</v>
      </c>
    </row>
    <row r="336" s="2" customFormat="1" ht="16.5" customHeight="1">
      <c r="A336" s="40"/>
      <c r="B336" s="41"/>
      <c r="C336" s="269" t="s">
        <v>425</v>
      </c>
      <c r="D336" s="269" t="s">
        <v>232</v>
      </c>
      <c r="E336" s="270" t="s">
        <v>628</v>
      </c>
      <c r="F336" s="271" t="s">
        <v>629</v>
      </c>
      <c r="G336" s="272" t="s">
        <v>349</v>
      </c>
      <c r="H336" s="273">
        <v>60</v>
      </c>
      <c r="I336" s="274"/>
      <c r="J336" s="275">
        <f>ROUND(I336*H336,2)</f>
        <v>0</v>
      </c>
      <c r="K336" s="271" t="s">
        <v>135</v>
      </c>
      <c r="L336" s="276"/>
      <c r="M336" s="277" t="s">
        <v>19</v>
      </c>
      <c r="N336" s="278" t="s">
        <v>40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593</v>
      </c>
      <c r="AT336" s="231" t="s">
        <v>232</v>
      </c>
      <c r="AU336" s="231" t="s">
        <v>79</v>
      </c>
      <c r="AY336" s="19" t="s">
        <v>129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77</v>
      </c>
      <c r="BK336" s="232">
        <f>ROUND(I336*H336,2)</f>
        <v>0</v>
      </c>
      <c r="BL336" s="19" t="s">
        <v>312</v>
      </c>
      <c r="BM336" s="231" t="s">
        <v>866</v>
      </c>
    </row>
    <row r="337" s="2" customFormat="1" ht="16.5" customHeight="1">
      <c r="A337" s="40"/>
      <c r="B337" s="41"/>
      <c r="C337" s="269" t="s">
        <v>867</v>
      </c>
      <c r="D337" s="269" t="s">
        <v>232</v>
      </c>
      <c r="E337" s="270" t="s">
        <v>868</v>
      </c>
      <c r="F337" s="271" t="s">
        <v>869</v>
      </c>
      <c r="G337" s="272" t="s">
        <v>349</v>
      </c>
      <c r="H337" s="273">
        <v>20</v>
      </c>
      <c r="I337" s="274"/>
      <c r="J337" s="275">
        <f>ROUND(I337*H337,2)</f>
        <v>0</v>
      </c>
      <c r="K337" s="271" t="s">
        <v>135</v>
      </c>
      <c r="L337" s="276"/>
      <c r="M337" s="277" t="s">
        <v>19</v>
      </c>
      <c r="N337" s="278" t="s">
        <v>40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1" t="s">
        <v>593</v>
      </c>
      <c r="AT337" s="231" t="s">
        <v>232</v>
      </c>
      <c r="AU337" s="231" t="s">
        <v>79</v>
      </c>
      <c r="AY337" s="19" t="s">
        <v>129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9" t="s">
        <v>77</v>
      </c>
      <c r="BK337" s="232">
        <f>ROUND(I337*H337,2)</f>
        <v>0</v>
      </c>
      <c r="BL337" s="19" t="s">
        <v>312</v>
      </c>
      <c r="BM337" s="231" t="s">
        <v>870</v>
      </c>
    </row>
    <row r="338" s="13" customFormat="1">
      <c r="A338" s="13"/>
      <c r="B338" s="237"/>
      <c r="C338" s="238"/>
      <c r="D338" s="233" t="s">
        <v>170</v>
      </c>
      <c r="E338" s="239" t="s">
        <v>19</v>
      </c>
      <c r="F338" s="240" t="s">
        <v>865</v>
      </c>
      <c r="G338" s="238"/>
      <c r="H338" s="241">
        <v>20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170</v>
      </c>
      <c r="AU338" s="247" t="s">
        <v>79</v>
      </c>
      <c r="AV338" s="13" t="s">
        <v>79</v>
      </c>
      <c r="AW338" s="13" t="s">
        <v>31</v>
      </c>
      <c r="AX338" s="13" t="s">
        <v>69</v>
      </c>
      <c r="AY338" s="247" t="s">
        <v>129</v>
      </c>
    </row>
    <row r="339" s="14" customFormat="1">
      <c r="A339" s="14"/>
      <c r="B339" s="248"/>
      <c r="C339" s="249"/>
      <c r="D339" s="233" t="s">
        <v>170</v>
      </c>
      <c r="E339" s="250" t="s">
        <v>19</v>
      </c>
      <c r="F339" s="251" t="s">
        <v>172</v>
      </c>
      <c r="G339" s="249"/>
      <c r="H339" s="252">
        <v>20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8" t="s">
        <v>170</v>
      </c>
      <c r="AU339" s="258" t="s">
        <v>79</v>
      </c>
      <c r="AV339" s="14" t="s">
        <v>136</v>
      </c>
      <c r="AW339" s="14" t="s">
        <v>31</v>
      </c>
      <c r="AX339" s="14" t="s">
        <v>77</v>
      </c>
      <c r="AY339" s="258" t="s">
        <v>129</v>
      </c>
    </row>
    <row r="340" s="2" customFormat="1" ht="16.5" customHeight="1">
      <c r="A340" s="40"/>
      <c r="B340" s="41"/>
      <c r="C340" s="220" t="s">
        <v>433</v>
      </c>
      <c r="D340" s="220" t="s">
        <v>131</v>
      </c>
      <c r="E340" s="221" t="s">
        <v>677</v>
      </c>
      <c r="F340" s="222" t="s">
        <v>678</v>
      </c>
      <c r="G340" s="223" t="s">
        <v>349</v>
      </c>
      <c r="H340" s="224">
        <v>30</v>
      </c>
      <c r="I340" s="225"/>
      <c r="J340" s="226">
        <f>ROUND(I340*H340,2)</f>
        <v>0</v>
      </c>
      <c r="K340" s="222" t="s">
        <v>135</v>
      </c>
      <c r="L340" s="46"/>
      <c r="M340" s="227" t="s">
        <v>19</v>
      </c>
      <c r="N340" s="228" t="s">
        <v>40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312</v>
      </c>
      <c r="AT340" s="231" t="s">
        <v>131</v>
      </c>
      <c r="AU340" s="231" t="s">
        <v>79</v>
      </c>
      <c r="AY340" s="19" t="s">
        <v>129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77</v>
      </c>
      <c r="BK340" s="232">
        <f>ROUND(I340*H340,2)</f>
        <v>0</v>
      </c>
      <c r="BL340" s="19" t="s">
        <v>312</v>
      </c>
      <c r="BM340" s="231" t="s">
        <v>871</v>
      </c>
    </row>
    <row r="341" s="2" customFormat="1" ht="16.5" customHeight="1">
      <c r="A341" s="40"/>
      <c r="B341" s="41"/>
      <c r="C341" s="269" t="s">
        <v>872</v>
      </c>
      <c r="D341" s="269" t="s">
        <v>232</v>
      </c>
      <c r="E341" s="270" t="s">
        <v>679</v>
      </c>
      <c r="F341" s="271" t="s">
        <v>680</v>
      </c>
      <c r="G341" s="272" t="s">
        <v>349</v>
      </c>
      <c r="H341" s="273">
        <v>30</v>
      </c>
      <c r="I341" s="274"/>
      <c r="J341" s="275">
        <f>ROUND(I341*H341,2)</f>
        <v>0</v>
      </c>
      <c r="K341" s="271" t="s">
        <v>135</v>
      </c>
      <c r="L341" s="276"/>
      <c r="M341" s="277" t="s">
        <v>19</v>
      </c>
      <c r="N341" s="278" t="s">
        <v>40</v>
      </c>
      <c r="O341" s="8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1" t="s">
        <v>593</v>
      </c>
      <c r="AT341" s="231" t="s">
        <v>232</v>
      </c>
      <c r="AU341" s="231" t="s">
        <v>79</v>
      </c>
      <c r="AY341" s="19" t="s">
        <v>129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9" t="s">
        <v>77</v>
      </c>
      <c r="BK341" s="232">
        <f>ROUND(I341*H341,2)</f>
        <v>0</v>
      </c>
      <c r="BL341" s="19" t="s">
        <v>312</v>
      </c>
      <c r="BM341" s="231" t="s">
        <v>873</v>
      </c>
    </row>
    <row r="342" s="2" customFormat="1" ht="16.5" customHeight="1">
      <c r="A342" s="40"/>
      <c r="B342" s="41"/>
      <c r="C342" s="220" t="s">
        <v>437</v>
      </c>
      <c r="D342" s="220" t="s">
        <v>131</v>
      </c>
      <c r="E342" s="221" t="s">
        <v>874</v>
      </c>
      <c r="F342" s="222" t="s">
        <v>875</v>
      </c>
      <c r="G342" s="223" t="s">
        <v>144</v>
      </c>
      <c r="H342" s="224">
        <v>27</v>
      </c>
      <c r="I342" s="225"/>
      <c r="J342" s="226">
        <f>ROUND(I342*H342,2)</f>
        <v>0</v>
      </c>
      <c r="K342" s="222" t="s">
        <v>19</v>
      </c>
      <c r="L342" s="46"/>
      <c r="M342" s="227" t="s">
        <v>19</v>
      </c>
      <c r="N342" s="228" t="s">
        <v>40</v>
      </c>
      <c r="O342" s="86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1" t="s">
        <v>312</v>
      </c>
      <c r="AT342" s="231" t="s">
        <v>131</v>
      </c>
      <c r="AU342" s="231" t="s">
        <v>79</v>
      </c>
      <c r="AY342" s="19" t="s">
        <v>129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9" t="s">
        <v>77</v>
      </c>
      <c r="BK342" s="232">
        <f>ROUND(I342*H342,2)</f>
        <v>0</v>
      </c>
      <c r="BL342" s="19" t="s">
        <v>312</v>
      </c>
      <c r="BM342" s="231" t="s">
        <v>876</v>
      </c>
    </row>
    <row r="343" s="2" customFormat="1" ht="16.5" customHeight="1">
      <c r="A343" s="40"/>
      <c r="B343" s="41"/>
      <c r="C343" s="220" t="s">
        <v>877</v>
      </c>
      <c r="D343" s="220" t="s">
        <v>131</v>
      </c>
      <c r="E343" s="221" t="s">
        <v>878</v>
      </c>
      <c r="F343" s="222" t="s">
        <v>879</v>
      </c>
      <c r="G343" s="223" t="s">
        <v>144</v>
      </c>
      <c r="H343" s="224">
        <v>2</v>
      </c>
      <c r="I343" s="225"/>
      <c r="J343" s="226">
        <f>ROUND(I343*H343,2)</f>
        <v>0</v>
      </c>
      <c r="K343" s="222" t="s">
        <v>19</v>
      </c>
      <c r="L343" s="46"/>
      <c r="M343" s="227" t="s">
        <v>19</v>
      </c>
      <c r="N343" s="228" t="s">
        <v>40</v>
      </c>
      <c r="O343" s="86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312</v>
      </c>
      <c r="AT343" s="231" t="s">
        <v>131</v>
      </c>
      <c r="AU343" s="231" t="s">
        <v>79</v>
      </c>
      <c r="AY343" s="19" t="s">
        <v>129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77</v>
      </c>
      <c r="BK343" s="232">
        <f>ROUND(I343*H343,2)</f>
        <v>0</v>
      </c>
      <c r="BL343" s="19" t="s">
        <v>312</v>
      </c>
      <c r="BM343" s="231" t="s">
        <v>880</v>
      </c>
    </row>
    <row r="344" s="2" customFormat="1" ht="16.5" customHeight="1">
      <c r="A344" s="40"/>
      <c r="B344" s="41"/>
      <c r="C344" s="220" t="s">
        <v>702</v>
      </c>
      <c r="D344" s="220" t="s">
        <v>131</v>
      </c>
      <c r="E344" s="221" t="s">
        <v>881</v>
      </c>
      <c r="F344" s="222" t="s">
        <v>882</v>
      </c>
      <c r="G344" s="223" t="s">
        <v>358</v>
      </c>
      <c r="H344" s="224">
        <v>1</v>
      </c>
      <c r="I344" s="225"/>
      <c r="J344" s="226">
        <f>ROUND(I344*H344,2)</f>
        <v>0</v>
      </c>
      <c r="K344" s="222" t="s">
        <v>19</v>
      </c>
      <c r="L344" s="46"/>
      <c r="M344" s="227" t="s">
        <v>19</v>
      </c>
      <c r="N344" s="228" t="s">
        <v>40</v>
      </c>
      <c r="O344" s="86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312</v>
      </c>
      <c r="AT344" s="231" t="s">
        <v>131</v>
      </c>
      <c r="AU344" s="231" t="s">
        <v>79</v>
      </c>
      <c r="AY344" s="19" t="s">
        <v>129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77</v>
      </c>
      <c r="BK344" s="232">
        <f>ROUND(I344*H344,2)</f>
        <v>0</v>
      </c>
      <c r="BL344" s="19" t="s">
        <v>312</v>
      </c>
      <c r="BM344" s="231" t="s">
        <v>883</v>
      </c>
    </row>
    <row r="345" s="2" customFormat="1">
      <c r="A345" s="40"/>
      <c r="B345" s="41"/>
      <c r="C345" s="42"/>
      <c r="D345" s="233" t="s">
        <v>137</v>
      </c>
      <c r="E345" s="42"/>
      <c r="F345" s="234" t="s">
        <v>884</v>
      </c>
      <c r="G345" s="42"/>
      <c r="H345" s="42"/>
      <c r="I345" s="138"/>
      <c r="J345" s="42"/>
      <c r="K345" s="42"/>
      <c r="L345" s="46"/>
      <c r="M345" s="235"/>
      <c r="N345" s="23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137</v>
      </c>
      <c r="AU345" s="19" t="s">
        <v>79</v>
      </c>
    </row>
    <row r="346" s="2" customFormat="1" ht="21.75" customHeight="1">
      <c r="A346" s="40"/>
      <c r="B346" s="41"/>
      <c r="C346" s="220" t="s">
        <v>885</v>
      </c>
      <c r="D346" s="220" t="s">
        <v>131</v>
      </c>
      <c r="E346" s="221" t="s">
        <v>630</v>
      </c>
      <c r="F346" s="222" t="s">
        <v>631</v>
      </c>
      <c r="G346" s="223" t="s">
        <v>349</v>
      </c>
      <c r="H346" s="224">
        <v>1030</v>
      </c>
      <c r="I346" s="225"/>
      <c r="J346" s="226">
        <f>ROUND(I346*H346,2)</f>
        <v>0</v>
      </c>
      <c r="K346" s="222" t="s">
        <v>135</v>
      </c>
      <c r="L346" s="46"/>
      <c r="M346" s="227" t="s">
        <v>19</v>
      </c>
      <c r="N346" s="228" t="s">
        <v>40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312</v>
      </c>
      <c r="AT346" s="231" t="s">
        <v>131</v>
      </c>
      <c r="AU346" s="231" t="s">
        <v>79</v>
      </c>
      <c r="AY346" s="19" t="s">
        <v>129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77</v>
      </c>
      <c r="BK346" s="232">
        <f>ROUND(I346*H346,2)</f>
        <v>0</v>
      </c>
      <c r="BL346" s="19" t="s">
        <v>312</v>
      </c>
      <c r="BM346" s="231" t="s">
        <v>886</v>
      </c>
    </row>
    <row r="347" s="2" customFormat="1" ht="21.75" customHeight="1">
      <c r="A347" s="40"/>
      <c r="B347" s="41"/>
      <c r="C347" s="220" t="s">
        <v>706</v>
      </c>
      <c r="D347" s="220" t="s">
        <v>131</v>
      </c>
      <c r="E347" s="221" t="s">
        <v>632</v>
      </c>
      <c r="F347" s="222" t="s">
        <v>633</v>
      </c>
      <c r="G347" s="223" t="s">
        <v>180</v>
      </c>
      <c r="H347" s="224">
        <v>116.824</v>
      </c>
      <c r="I347" s="225"/>
      <c r="J347" s="226">
        <f>ROUND(I347*H347,2)</f>
        <v>0</v>
      </c>
      <c r="K347" s="222" t="s">
        <v>135</v>
      </c>
      <c r="L347" s="46"/>
      <c r="M347" s="227" t="s">
        <v>19</v>
      </c>
      <c r="N347" s="228" t="s">
        <v>40</v>
      </c>
      <c r="O347" s="86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1" t="s">
        <v>312</v>
      </c>
      <c r="AT347" s="231" t="s">
        <v>131</v>
      </c>
      <c r="AU347" s="231" t="s">
        <v>79</v>
      </c>
      <c r="AY347" s="19" t="s">
        <v>129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9" t="s">
        <v>77</v>
      </c>
      <c r="BK347" s="232">
        <f>ROUND(I347*H347,2)</f>
        <v>0</v>
      </c>
      <c r="BL347" s="19" t="s">
        <v>312</v>
      </c>
      <c r="BM347" s="231" t="s">
        <v>887</v>
      </c>
    </row>
    <row r="348" s="13" customFormat="1">
      <c r="A348" s="13"/>
      <c r="B348" s="237"/>
      <c r="C348" s="238"/>
      <c r="D348" s="233" t="s">
        <v>170</v>
      </c>
      <c r="E348" s="239" t="s">
        <v>19</v>
      </c>
      <c r="F348" s="240" t="s">
        <v>888</v>
      </c>
      <c r="G348" s="238"/>
      <c r="H348" s="241">
        <v>13.824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7" t="s">
        <v>170</v>
      </c>
      <c r="AU348" s="247" t="s">
        <v>79</v>
      </c>
      <c r="AV348" s="13" t="s">
        <v>79</v>
      </c>
      <c r="AW348" s="13" t="s">
        <v>31</v>
      </c>
      <c r="AX348" s="13" t="s">
        <v>69</v>
      </c>
      <c r="AY348" s="247" t="s">
        <v>129</v>
      </c>
    </row>
    <row r="349" s="13" customFormat="1">
      <c r="A349" s="13"/>
      <c r="B349" s="237"/>
      <c r="C349" s="238"/>
      <c r="D349" s="233" t="s">
        <v>170</v>
      </c>
      <c r="E349" s="239" t="s">
        <v>19</v>
      </c>
      <c r="F349" s="240" t="s">
        <v>889</v>
      </c>
      <c r="G349" s="238"/>
      <c r="H349" s="241">
        <v>103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7" t="s">
        <v>170</v>
      </c>
      <c r="AU349" s="247" t="s">
        <v>79</v>
      </c>
      <c r="AV349" s="13" t="s">
        <v>79</v>
      </c>
      <c r="AW349" s="13" t="s">
        <v>31</v>
      </c>
      <c r="AX349" s="13" t="s">
        <v>69</v>
      </c>
      <c r="AY349" s="247" t="s">
        <v>129</v>
      </c>
    </row>
    <row r="350" s="14" customFormat="1">
      <c r="A350" s="14"/>
      <c r="B350" s="248"/>
      <c r="C350" s="249"/>
      <c r="D350" s="233" t="s">
        <v>170</v>
      </c>
      <c r="E350" s="250" t="s">
        <v>19</v>
      </c>
      <c r="F350" s="251" t="s">
        <v>172</v>
      </c>
      <c r="G350" s="249"/>
      <c r="H350" s="252">
        <v>116.824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8" t="s">
        <v>170</v>
      </c>
      <c r="AU350" s="258" t="s">
        <v>79</v>
      </c>
      <c r="AV350" s="14" t="s">
        <v>136</v>
      </c>
      <c r="AW350" s="14" t="s">
        <v>31</v>
      </c>
      <c r="AX350" s="14" t="s">
        <v>77</v>
      </c>
      <c r="AY350" s="258" t="s">
        <v>129</v>
      </c>
    </row>
    <row r="351" s="2" customFormat="1" ht="21.75" customHeight="1">
      <c r="A351" s="40"/>
      <c r="B351" s="41"/>
      <c r="C351" s="220" t="s">
        <v>890</v>
      </c>
      <c r="D351" s="220" t="s">
        <v>131</v>
      </c>
      <c r="E351" s="221" t="s">
        <v>634</v>
      </c>
      <c r="F351" s="222" t="s">
        <v>635</v>
      </c>
      <c r="G351" s="223" t="s">
        <v>180</v>
      </c>
      <c r="H351" s="224">
        <v>1752.3599999999999</v>
      </c>
      <c r="I351" s="225"/>
      <c r="J351" s="226">
        <f>ROUND(I351*H351,2)</f>
        <v>0</v>
      </c>
      <c r="K351" s="222" t="s">
        <v>135</v>
      </c>
      <c r="L351" s="46"/>
      <c r="M351" s="227" t="s">
        <v>19</v>
      </c>
      <c r="N351" s="228" t="s">
        <v>40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312</v>
      </c>
      <c r="AT351" s="231" t="s">
        <v>131</v>
      </c>
      <c r="AU351" s="231" t="s">
        <v>79</v>
      </c>
      <c r="AY351" s="19" t="s">
        <v>129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77</v>
      </c>
      <c r="BK351" s="232">
        <f>ROUND(I351*H351,2)</f>
        <v>0</v>
      </c>
      <c r="BL351" s="19" t="s">
        <v>312</v>
      </c>
      <c r="BM351" s="231" t="s">
        <v>891</v>
      </c>
    </row>
    <row r="352" s="13" customFormat="1">
      <c r="A352" s="13"/>
      <c r="B352" s="237"/>
      <c r="C352" s="238"/>
      <c r="D352" s="233" t="s">
        <v>170</v>
      </c>
      <c r="E352" s="239" t="s">
        <v>19</v>
      </c>
      <c r="F352" s="240" t="s">
        <v>892</v>
      </c>
      <c r="G352" s="238"/>
      <c r="H352" s="241">
        <v>1752.3599999999999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170</v>
      </c>
      <c r="AU352" s="247" t="s">
        <v>79</v>
      </c>
      <c r="AV352" s="13" t="s">
        <v>79</v>
      </c>
      <c r="AW352" s="13" t="s">
        <v>31</v>
      </c>
      <c r="AX352" s="13" t="s">
        <v>69</v>
      </c>
      <c r="AY352" s="247" t="s">
        <v>129</v>
      </c>
    </row>
    <row r="353" s="14" customFormat="1">
      <c r="A353" s="14"/>
      <c r="B353" s="248"/>
      <c r="C353" s="249"/>
      <c r="D353" s="233" t="s">
        <v>170</v>
      </c>
      <c r="E353" s="250" t="s">
        <v>19</v>
      </c>
      <c r="F353" s="251" t="s">
        <v>172</v>
      </c>
      <c r="G353" s="249"/>
      <c r="H353" s="252">
        <v>1752.3599999999999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8" t="s">
        <v>170</v>
      </c>
      <c r="AU353" s="258" t="s">
        <v>79</v>
      </c>
      <c r="AV353" s="14" t="s">
        <v>136</v>
      </c>
      <c r="AW353" s="14" t="s">
        <v>31</v>
      </c>
      <c r="AX353" s="14" t="s">
        <v>77</v>
      </c>
      <c r="AY353" s="258" t="s">
        <v>129</v>
      </c>
    </row>
    <row r="354" s="12" customFormat="1" ht="25.92" customHeight="1">
      <c r="A354" s="12"/>
      <c r="B354" s="204"/>
      <c r="C354" s="205"/>
      <c r="D354" s="206" t="s">
        <v>68</v>
      </c>
      <c r="E354" s="207" t="s">
        <v>893</v>
      </c>
      <c r="F354" s="207" t="s">
        <v>894</v>
      </c>
      <c r="G354" s="205"/>
      <c r="H354" s="205"/>
      <c r="I354" s="208"/>
      <c r="J354" s="209">
        <f>BK354</f>
        <v>0</v>
      </c>
      <c r="K354" s="205"/>
      <c r="L354" s="210"/>
      <c r="M354" s="211"/>
      <c r="N354" s="212"/>
      <c r="O354" s="212"/>
      <c r="P354" s="213">
        <f>SUM(P355:P360)</f>
        <v>0</v>
      </c>
      <c r="Q354" s="212"/>
      <c r="R354" s="213">
        <f>SUM(R355:R360)</f>
        <v>0</v>
      </c>
      <c r="S354" s="212"/>
      <c r="T354" s="214">
        <f>SUM(T355:T360)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5" t="s">
        <v>136</v>
      </c>
      <c r="AT354" s="216" t="s">
        <v>68</v>
      </c>
      <c r="AU354" s="216" t="s">
        <v>69</v>
      </c>
      <c r="AY354" s="215" t="s">
        <v>129</v>
      </c>
      <c r="BK354" s="217">
        <f>SUM(BK355:BK360)</f>
        <v>0</v>
      </c>
    </row>
    <row r="355" s="2" customFormat="1" ht="16.5" customHeight="1">
      <c r="A355" s="40"/>
      <c r="B355" s="41"/>
      <c r="C355" s="220" t="s">
        <v>709</v>
      </c>
      <c r="D355" s="220" t="s">
        <v>131</v>
      </c>
      <c r="E355" s="221" t="s">
        <v>895</v>
      </c>
      <c r="F355" s="222" t="s">
        <v>896</v>
      </c>
      <c r="G355" s="223" t="s">
        <v>358</v>
      </c>
      <c r="H355" s="224">
        <v>1</v>
      </c>
      <c r="I355" s="225"/>
      <c r="J355" s="226">
        <f>ROUND(I355*H355,2)</f>
        <v>0</v>
      </c>
      <c r="K355" s="222" t="s">
        <v>19</v>
      </c>
      <c r="L355" s="46"/>
      <c r="M355" s="227" t="s">
        <v>19</v>
      </c>
      <c r="N355" s="228" t="s">
        <v>40</v>
      </c>
      <c r="O355" s="86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897</v>
      </c>
      <c r="AT355" s="231" t="s">
        <v>131</v>
      </c>
      <c r="AU355" s="231" t="s">
        <v>77</v>
      </c>
      <c r="AY355" s="19" t="s">
        <v>129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77</v>
      </c>
      <c r="BK355" s="232">
        <f>ROUND(I355*H355,2)</f>
        <v>0</v>
      </c>
      <c r="BL355" s="19" t="s">
        <v>897</v>
      </c>
      <c r="BM355" s="231" t="s">
        <v>898</v>
      </c>
    </row>
    <row r="356" s="2" customFormat="1" ht="16.5" customHeight="1">
      <c r="A356" s="40"/>
      <c r="B356" s="41"/>
      <c r="C356" s="220" t="s">
        <v>899</v>
      </c>
      <c r="D356" s="220" t="s">
        <v>131</v>
      </c>
      <c r="E356" s="221" t="s">
        <v>900</v>
      </c>
      <c r="F356" s="222" t="s">
        <v>901</v>
      </c>
      <c r="G356" s="223" t="s">
        <v>358</v>
      </c>
      <c r="H356" s="224">
        <v>1</v>
      </c>
      <c r="I356" s="225"/>
      <c r="J356" s="226">
        <f>ROUND(I356*H356,2)</f>
        <v>0</v>
      </c>
      <c r="K356" s="222" t="s">
        <v>19</v>
      </c>
      <c r="L356" s="46"/>
      <c r="M356" s="227" t="s">
        <v>19</v>
      </c>
      <c r="N356" s="228" t="s">
        <v>40</v>
      </c>
      <c r="O356" s="8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1" t="s">
        <v>897</v>
      </c>
      <c r="AT356" s="231" t="s">
        <v>131</v>
      </c>
      <c r="AU356" s="231" t="s">
        <v>77</v>
      </c>
      <c r="AY356" s="19" t="s">
        <v>129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9" t="s">
        <v>77</v>
      </c>
      <c r="BK356" s="232">
        <f>ROUND(I356*H356,2)</f>
        <v>0</v>
      </c>
      <c r="BL356" s="19" t="s">
        <v>897</v>
      </c>
      <c r="BM356" s="231" t="s">
        <v>902</v>
      </c>
    </row>
    <row r="357" s="2" customFormat="1" ht="16.5" customHeight="1">
      <c r="A357" s="40"/>
      <c r="B357" s="41"/>
      <c r="C357" s="220" t="s">
        <v>710</v>
      </c>
      <c r="D357" s="220" t="s">
        <v>131</v>
      </c>
      <c r="E357" s="221" t="s">
        <v>903</v>
      </c>
      <c r="F357" s="222" t="s">
        <v>904</v>
      </c>
      <c r="G357" s="223" t="s">
        <v>358</v>
      </c>
      <c r="H357" s="224">
        <v>1</v>
      </c>
      <c r="I357" s="225"/>
      <c r="J357" s="226">
        <f>ROUND(I357*H357,2)</f>
        <v>0</v>
      </c>
      <c r="K357" s="222" t="s">
        <v>19</v>
      </c>
      <c r="L357" s="46"/>
      <c r="M357" s="227" t="s">
        <v>19</v>
      </c>
      <c r="N357" s="228" t="s">
        <v>40</v>
      </c>
      <c r="O357" s="86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1" t="s">
        <v>897</v>
      </c>
      <c r="AT357" s="231" t="s">
        <v>131</v>
      </c>
      <c r="AU357" s="231" t="s">
        <v>77</v>
      </c>
      <c r="AY357" s="19" t="s">
        <v>129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9" t="s">
        <v>77</v>
      </c>
      <c r="BK357" s="232">
        <f>ROUND(I357*H357,2)</f>
        <v>0</v>
      </c>
      <c r="BL357" s="19" t="s">
        <v>897</v>
      </c>
      <c r="BM357" s="231" t="s">
        <v>905</v>
      </c>
    </row>
    <row r="358" s="2" customFormat="1" ht="16.5" customHeight="1">
      <c r="A358" s="40"/>
      <c r="B358" s="41"/>
      <c r="C358" s="220" t="s">
        <v>906</v>
      </c>
      <c r="D358" s="220" t="s">
        <v>131</v>
      </c>
      <c r="E358" s="221" t="s">
        <v>907</v>
      </c>
      <c r="F358" s="222" t="s">
        <v>908</v>
      </c>
      <c r="G358" s="223" t="s">
        <v>358</v>
      </c>
      <c r="H358" s="224">
        <v>1</v>
      </c>
      <c r="I358" s="225"/>
      <c r="J358" s="226">
        <f>ROUND(I358*H358,2)</f>
        <v>0</v>
      </c>
      <c r="K358" s="222" t="s">
        <v>19</v>
      </c>
      <c r="L358" s="46"/>
      <c r="M358" s="227" t="s">
        <v>19</v>
      </c>
      <c r="N358" s="228" t="s">
        <v>40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897</v>
      </c>
      <c r="AT358" s="231" t="s">
        <v>131</v>
      </c>
      <c r="AU358" s="231" t="s">
        <v>77</v>
      </c>
      <c r="AY358" s="19" t="s">
        <v>129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77</v>
      </c>
      <c r="BK358" s="232">
        <f>ROUND(I358*H358,2)</f>
        <v>0</v>
      </c>
      <c r="BL358" s="19" t="s">
        <v>897</v>
      </c>
      <c r="BM358" s="231" t="s">
        <v>909</v>
      </c>
    </row>
    <row r="359" s="2" customFormat="1" ht="16.5" customHeight="1">
      <c r="A359" s="40"/>
      <c r="B359" s="41"/>
      <c r="C359" s="220" t="s">
        <v>714</v>
      </c>
      <c r="D359" s="220" t="s">
        <v>131</v>
      </c>
      <c r="E359" s="221" t="s">
        <v>910</v>
      </c>
      <c r="F359" s="222" t="s">
        <v>911</v>
      </c>
      <c r="G359" s="223" t="s">
        <v>358</v>
      </c>
      <c r="H359" s="224">
        <v>1</v>
      </c>
      <c r="I359" s="225"/>
      <c r="J359" s="226">
        <f>ROUND(I359*H359,2)</f>
        <v>0</v>
      </c>
      <c r="K359" s="222" t="s">
        <v>19</v>
      </c>
      <c r="L359" s="46"/>
      <c r="M359" s="227" t="s">
        <v>19</v>
      </c>
      <c r="N359" s="228" t="s">
        <v>40</v>
      </c>
      <c r="O359" s="86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897</v>
      </c>
      <c r="AT359" s="231" t="s">
        <v>131</v>
      </c>
      <c r="AU359" s="231" t="s">
        <v>77</v>
      </c>
      <c r="AY359" s="19" t="s">
        <v>129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77</v>
      </c>
      <c r="BK359" s="232">
        <f>ROUND(I359*H359,2)</f>
        <v>0</v>
      </c>
      <c r="BL359" s="19" t="s">
        <v>897</v>
      </c>
      <c r="BM359" s="231" t="s">
        <v>912</v>
      </c>
    </row>
    <row r="360" s="2" customFormat="1" ht="16.5" customHeight="1">
      <c r="A360" s="40"/>
      <c r="B360" s="41"/>
      <c r="C360" s="220" t="s">
        <v>913</v>
      </c>
      <c r="D360" s="220" t="s">
        <v>131</v>
      </c>
      <c r="E360" s="221" t="s">
        <v>914</v>
      </c>
      <c r="F360" s="222" t="s">
        <v>915</v>
      </c>
      <c r="G360" s="223" t="s">
        <v>358</v>
      </c>
      <c r="H360" s="224">
        <v>1</v>
      </c>
      <c r="I360" s="225"/>
      <c r="J360" s="226">
        <f>ROUND(I360*H360,2)</f>
        <v>0</v>
      </c>
      <c r="K360" s="222" t="s">
        <v>19</v>
      </c>
      <c r="L360" s="46"/>
      <c r="M360" s="295" t="s">
        <v>19</v>
      </c>
      <c r="N360" s="296" t="s">
        <v>40</v>
      </c>
      <c r="O360" s="281"/>
      <c r="P360" s="282">
        <f>O360*H360</f>
        <v>0</v>
      </c>
      <c r="Q360" s="282">
        <v>0</v>
      </c>
      <c r="R360" s="282">
        <f>Q360*H360</f>
        <v>0</v>
      </c>
      <c r="S360" s="282">
        <v>0</v>
      </c>
      <c r="T360" s="283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31" t="s">
        <v>897</v>
      </c>
      <c r="AT360" s="231" t="s">
        <v>131</v>
      </c>
      <c r="AU360" s="231" t="s">
        <v>77</v>
      </c>
      <c r="AY360" s="19" t="s">
        <v>129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9" t="s">
        <v>77</v>
      </c>
      <c r="BK360" s="232">
        <f>ROUND(I360*H360,2)</f>
        <v>0</v>
      </c>
      <c r="BL360" s="19" t="s">
        <v>897</v>
      </c>
      <c r="BM360" s="231" t="s">
        <v>916</v>
      </c>
    </row>
    <row r="361" s="2" customFormat="1" ht="6.96" customHeight="1">
      <c r="A361" s="40"/>
      <c r="B361" s="61"/>
      <c r="C361" s="62"/>
      <c r="D361" s="62"/>
      <c r="E361" s="62"/>
      <c r="F361" s="62"/>
      <c r="G361" s="62"/>
      <c r="H361" s="62"/>
      <c r="I361" s="168"/>
      <c r="J361" s="62"/>
      <c r="K361" s="62"/>
      <c r="L361" s="46"/>
      <c r="M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</row>
  </sheetData>
  <sheetProtection sheet="1" autoFilter="0" formatColumns="0" formatRows="0" objects="1" scenarios="1" spinCount="100000" saltValue="4jxpRseT754gROwlXEq46dLGo2kW88hspkZffcZvmPaU0NChTxSVlSNQ/8HwnGrlf68S+UdCW5kFLoUtvOViKw==" hashValue="/ahNmJIvLcuXWqBDfcTd9PhoGzI7Hebug+3984BVcSx7l0oPwRFh68tJwYOuVZAMiZmmLp/adlSj4z17Pc20YQ==" algorithmName="SHA-512" password="CC35"/>
  <autoFilter ref="C92:K360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917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ROUND(J88,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ROUND((SUM(BE88:BE153)),  2)</f>
        <v>0</v>
      </c>
      <c r="G33" s="40"/>
      <c r="H33" s="40"/>
      <c r="I33" s="157">
        <v>0.20999999999999999</v>
      </c>
      <c r="J33" s="156">
        <f>ROUND(((SUM(BE88:BE153))*I33),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ROUND((SUM(BF88:BF153)),  2)</f>
        <v>0</v>
      </c>
      <c r="G34" s="40"/>
      <c r="H34" s="40"/>
      <c r="I34" s="157">
        <v>0.14999999999999999</v>
      </c>
      <c r="J34" s="156">
        <f>ROUND(((SUM(BF88:BF153))*I34),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ROUND((SUM(BG88:BG153)),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ROUND((SUM(BH88:BH153)),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ROUND((SUM(BI88:BI153)),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500 - Ochrana VTL plyn...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J88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J90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108</v>
      </c>
      <c r="E62" s="188"/>
      <c r="F62" s="188"/>
      <c r="G62" s="188"/>
      <c r="H62" s="188"/>
      <c r="I62" s="189"/>
      <c r="J62" s="190">
        <f>J101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918</v>
      </c>
      <c r="E63" s="188"/>
      <c r="F63" s="188"/>
      <c r="G63" s="188"/>
      <c r="H63" s="188"/>
      <c r="I63" s="189"/>
      <c r="J63" s="190">
        <f>J109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109</v>
      </c>
      <c r="E64" s="188"/>
      <c r="F64" s="188"/>
      <c r="G64" s="188"/>
      <c r="H64" s="188"/>
      <c r="I64" s="189"/>
      <c r="J64" s="190">
        <f>J112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8"/>
      <c r="C65" s="179"/>
      <c r="D65" s="180" t="s">
        <v>112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5"/>
      <c r="C66" s="186"/>
      <c r="D66" s="187" t="s">
        <v>919</v>
      </c>
      <c r="E66" s="188"/>
      <c r="F66" s="188"/>
      <c r="G66" s="188"/>
      <c r="H66" s="188"/>
      <c r="I66" s="189"/>
      <c r="J66" s="190">
        <f>J118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920</v>
      </c>
      <c r="E67" s="181"/>
      <c r="F67" s="181"/>
      <c r="G67" s="181"/>
      <c r="H67" s="181"/>
      <c r="I67" s="182"/>
      <c r="J67" s="183">
        <f>J131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5"/>
      <c r="C68" s="186"/>
      <c r="D68" s="187" t="s">
        <v>921</v>
      </c>
      <c r="E68" s="188"/>
      <c r="F68" s="188"/>
      <c r="G68" s="188"/>
      <c r="H68" s="188"/>
      <c r="I68" s="189"/>
      <c r="J68" s="190">
        <f>J132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168"/>
      <c r="J70" s="62"/>
      <c r="K70" s="6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171"/>
      <c r="J74" s="64"/>
      <c r="K74" s="64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114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2" t="str">
        <f>E7</f>
        <v xml:space="preserve"> 2950176 CYKLO SATALICE - VINOŘ, PRAHA 19-2</v>
      </c>
      <c r="F78" s="34"/>
      <c r="G78" s="34"/>
      <c r="H78" s="34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99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E9</f>
        <v>SO 500 - Ochrana VTL plyn...</v>
      </c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142" t="s">
        <v>23</v>
      </c>
      <c r="J82" s="74" t="str">
        <f>IF(J12="","",J12)</f>
        <v>25. 5. 2020</v>
      </c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 xml:space="preserve"> </v>
      </c>
      <c r="G84" s="42"/>
      <c r="H84" s="42"/>
      <c r="I84" s="142" t="s">
        <v>30</v>
      </c>
      <c r="J84" s="38" t="str">
        <f>E21</f>
        <v xml:space="preserve"> 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28</v>
      </c>
      <c r="D85" s="42"/>
      <c r="E85" s="42"/>
      <c r="F85" s="29" t="str">
        <f>IF(E18="","",E18)</f>
        <v>Vyplň údaj</v>
      </c>
      <c r="G85" s="42"/>
      <c r="H85" s="42"/>
      <c r="I85" s="142" t="s">
        <v>32</v>
      </c>
      <c r="J85" s="38" t="str">
        <f>E24</f>
        <v xml:space="preserve"> </v>
      </c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192"/>
      <c r="B87" s="193"/>
      <c r="C87" s="194" t="s">
        <v>115</v>
      </c>
      <c r="D87" s="195" t="s">
        <v>54</v>
      </c>
      <c r="E87" s="195" t="s">
        <v>50</v>
      </c>
      <c r="F87" s="195" t="s">
        <v>51</v>
      </c>
      <c r="G87" s="195" t="s">
        <v>116</v>
      </c>
      <c r="H87" s="195" t="s">
        <v>117</v>
      </c>
      <c r="I87" s="196" t="s">
        <v>118</v>
      </c>
      <c r="J87" s="195" t="s">
        <v>103</v>
      </c>
      <c r="K87" s="197" t="s">
        <v>119</v>
      </c>
      <c r="L87" s="198"/>
      <c r="M87" s="94" t="s">
        <v>19</v>
      </c>
      <c r="N87" s="95" t="s">
        <v>39</v>
      </c>
      <c r="O87" s="95" t="s">
        <v>120</v>
      </c>
      <c r="P87" s="95" t="s">
        <v>121</v>
      </c>
      <c r="Q87" s="95" t="s">
        <v>122</v>
      </c>
      <c r="R87" s="95" t="s">
        <v>123</v>
      </c>
      <c r="S87" s="95" t="s">
        <v>124</v>
      </c>
      <c r="T87" s="96" t="s">
        <v>125</v>
      </c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</row>
    <row r="88" s="2" customFormat="1" ht="22.8" customHeight="1">
      <c r="A88" s="40"/>
      <c r="B88" s="41"/>
      <c r="C88" s="101" t="s">
        <v>126</v>
      </c>
      <c r="D88" s="42"/>
      <c r="E88" s="42"/>
      <c r="F88" s="42"/>
      <c r="G88" s="42"/>
      <c r="H88" s="42"/>
      <c r="I88" s="138"/>
      <c r="J88" s="199">
        <f>BK88</f>
        <v>0</v>
      </c>
      <c r="K88" s="42"/>
      <c r="L88" s="46"/>
      <c r="M88" s="97"/>
      <c r="N88" s="200"/>
      <c r="O88" s="98"/>
      <c r="P88" s="201">
        <f>P89+P117+P131</f>
        <v>0</v>
      </c>
      <c r="Q88" s="98"/>
      <c r="R88" s="201">
        <f>R89+R117+R131</f>
        <v>0</v>
      </c>
      <c r="S88" s="98"/>
      <c r="T88" s="202">
        <f>T89+T117+T131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68</v>
      </c>
      <c r="AU88" s="19" t="s">
        <v>104</v>
      </c>
      <c r="BK88" s="203">
        <f>BK89+BK117+BK131</f>
        <v>0</v>
      </c>
    </row>
    <row r="89" s="12" customFormat="1" ht="25.92" customHeight="1">
      <c r="A89" s="12"/>
      <c r="B89" s="204"/>
      <c r="C89" s="205"/>
      <c r="D89" s="206" t="s">
        <v>68</v>
      </c>
      <c r="E89" s="207" t="s">
        <v>127</v>
      </c>
      <c r="F89" s="207" t="s">
        <v>128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P90+P101+P109+P112</f>
        <v>0</v>
      </c>
      <c r="Q89" s="212"/>
      <c r="R89" s="213">
        <f>R90+R101+R109+R112</f>
        <v>0</v>
      </c>
      <c r="S89" s="212"/>
      <c r="T89" s="214">
        <f>T90+T101+T109+T112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77</v>
      </c>
      <c r="AT89" s="216" t="s">
        <v>68</v>
      </c>
      <c r="AU89" s="216" t="s">
        <v>69</v>
      </c>
      <c r="AY89" s="215" t="s">
        <v>129</v>
      </c>
      <c r="BK89" s="217">
        <f>BK90+BK101+BK109+BK112</f>
        <v>0</v>
      </c>
    </row>
    <row r="90" s="12" customFormat="1" ht="22.8" customHeight="1">
      <c r="A90" s="12"/>
      <c r="B90" s="204"/>
      <c r="C90" s="205"/>
      <c r="D90" s="206" t="s">
        <v>68</v>
      </c>
      <c r="E90" s="218" t="s">
        <v>77</v>
      </c>
      <c r="F90" s="218" t="s">
        <v>130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SUM(P91:P100)</f>
        <v>0</v>
      </c>
      <c r="Q90" s="212"/>
      <c r="R90" s="213">
        <f>SUM(R91:R100)</f>
        <v>0</v>
      </c>
      <c r="S90" s="212"/>
      <c r="T90" s="214">
        <f>SUM(T91:T100)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5" t="s">
        <v>77</v>
      </c>
      <c r="AT90" s="216" t="s">
        <v>68</v>
      </c>
      <c r="AU90" s="216" t="s">
        <v>77</v>
      </c>
      <c r="AY90" s="215" t="s">
        <v>129</v>
      </c>
      <c r="BK90" s="217">
        <f>SUM(BK91:BK100)</f>
        <v>0</v>
      </c>
    </row>
    <row r="91" s="2" customFormat="1" ht="21.75" customHeight="1">
      <c r="A91" s="40"/>
      <c r="B91" s="41"/>
      <c r="C91" s="220" t="s">
        <v>77</v>
      </c>
      <c r="D91" s="220" t="s">
        <v>131</v>
      </c>
      <c r="E91" s="221" t="s">
        <v>922</v>
      </c>
      <c r="F91" s="222" t="s">
        <v>923</v>
      </c>
      <c r="G91" s="223" t="s">
        <v>180</v>
      </c>
      <c r="H91" s="224">
        <v>59.859999999999999</v>
      </c>
      <c r="I91" s="225"/>
      <c r="J91" s="226">
        <f>ROUND(I91*H91,2)</f>
        <v>0</v>
      </c>
      <c r="K91" s="222" t="s">
        <v>135</v>
      </c>
      <c r="L91" s="46"/>
      <c r="M91" s="227" t="s">
        <v>19</v>
      </c>
      <c r="N91" s="228" t="s">
        <v>40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136</v>
      </c>
      <c r="AT91" s="231" t="s">
        <v>131</v>
      </c>
      <c r="AU91" s="231" t="s">
        <v>79</v>
      </c>
      <c r="AY91" s="19" t="s">
        <v>129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77</v>
      </c>
      <c r="BK91" s="232">
        <f>ROUND(I91*H91,2)</f>
        <v>0</v>
      </c>
      <c r="BL91" s="19" t="s">
        <v>136</v>
      </c>
      <c r="BM91" s="231" t="s">
        <v>79</v>
      </c>
    </row>
    <row r="92" s="13" customFormat="1">
      <c r="A92" s="13"/>
      <c r="B92" s="237"/>
      <c r="C92" s="238"/>
      <c r="D92" s="233" t="s">
        <v>170</v>
      </c>
      <c r="E92" s="239" t="s">
        <v>19</v>
      </c>
      <c r="F92" s="240" t="s">
        <v>924</v>
      </c>
      <c r="G92" s="238"/>
      <c r="H92" s="241">
        <v>13.199999999999999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7" t="s">
        <v>170</v>
      </c>
      <c r="AU92" s="247" t="s">
        <v>79</v>
      </c>
      <c r="AV92" s="13" t="s">
        <v>79</v>
      </c>
      <c r="AW92" s="13" t="s">
        <v>31</v>
      </c>
      <c r="AX92" s="13" t="s">
        <v>69</v>
      </c>
      <c r="AY92" s="247" t="s">
        <v>129</v>
      </c>
    </row>
    <row r="93" s="13" customFormat="1">
      <c r="A93" s="13"/>
      <c r="B93" s="237"/>
      <c r="C93" s="238"/>
      <c r="D93" s="233" t="s">
        <v>170</v>
      </c>
      <c r="E93" s="239" t="s">
        <v>19</v>
      </c>
      <c r="F93" s="240" t="s">
        <v>925</v>
      </c>
      <c r="G93" s="238"/>
      <c r="H93" s="241">
        <v>21.059999999999999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7" t="s">
        <v>170</v>
      </c>
      <c r="AU93" s="247" t="s">
        <v>79</v>
      </c>
      <c r="AV93" s="13" t="s">
        <v>79</v>
      </c>
      <c r="AW93" s="13" t="s">
        <v>31</v>
      </c>
      <c r="AX93" s="13" t="s">
        <v>69</v>
      </c>
      <c r="AY93" s="247" t="s">
        <v>129</v>
      </c>
    </row>
    <row r="94" s="13" customFormat="1">
      <c r="A94" s="13"/>
      <c r="B94" s="237"/>
      <c r="C94" s="238"/>
      <c r="D94" s="233" t="s">
        <v>170</v>
      </c>
      <c r="E94" s="239" t="s">
        <v>19</v>
      </c>
      <c r="F94" s="240" t="s">
        <v>926</v>
      </c>
      <c r="G94" s="238"/>
      <c r="H94" s="241">
        <v>25.600000000000001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7" t="s">
        <v>170</v>
      </c>
      <c r="AU94" s="247" t="s">
        <v>79</v>
      </c>
      <c r="AV94" s="13" t="s">
        <v>79</v>
      </c>
      <c r="AW94" s="13" t="s">
        <v>31</v>
      </c>
      <c r="AX94" s="13" t="s">
        <v>69</v>
      </c>
      <c r="AY94" s="247" t="s">
        <v>129</v>
      </c>
    </row>
    <row r="95" s="14" customFormat="1">
      <c r="A95" s="14"/>
      <c r="B95" s="248"/>
      <c r="C95" s="249"/>
      <c r="D95" s="233" t="s">
        <v>170</v>
      </c>
      <c r="E95" s="250" t="s">
        <v>19</v>
      </c>
      <c r="F95" s="251" t="s">
        <v>172</v>
      </c>
      <c r="G95" s="249"/>
      <c r="H95" s="252">
        <v>59.859999999999999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8" t="s">
        <v>170</v>
      </c>
      <c r="AU95" s="258" t="s">
        <v>79</v>
      </c>
      <c r="AV95" s="14" t="s">
        <v>136</v>
      </c>
      <c r="AW95" s="14" t="s">
        <v>31</v>
      </c>
      <c r="AX95" s="14" t="s">
        <v>77</v>
      </c>
      <c r="AY95" s="258" t="s">
        <v>129</v>
      </c>
    </row>
    <row r="96" s="2" customFormat="1" ht="33" customHeight="1">
      <c r="A96" s="40"/>
      <c r="B96" s="41"/>
      <c r="C96" s="220" t="s">
        <v>79</v>
      </c>
      <c r="D96" s="220" t="s">
        <v>131</v>
      </c>
      <c r="E96" s="221" t="s">
        <v>927</v>
      </c>
      <c r="F96" s="222" t="s">
        <v>928</v>
      </c>
      <c r="G96" s="223" t="s">
        <v>180</v>
      </c>
      <c r="H96" s="224">
        <v>119.72</v>
      </c>
      <c r="I96" s="225"/>
      <c r="J96" s="226">
        <f>ROUND(I96*H96,2)</f>
        <v>0</v>
      </c>
      <c r="K96" s="222" t="s">
        <v>135</v>
      </c>
      <c r="L96" s="46"/>
      <c r="M96" s="227" t="s">
        <v>19</v>
      </c>
      <c r="N96" s="228" t="s">
        <v>40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136</v>
      </c>
      <c r="AT96" s="231" t="s">
        <v>131</v>
      </c>
      <c r="AU96" s="231" t="s">
        <v>79</v>
      </c>
      <c r="AY96" s="19" t="s">
        <v>129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77</v>
      </c>
      <c r="BK96" s="232">
        <f>ROUND(I96*H96,2)</f>
        <v>0</v>
      </c>
      <c r="BL96" s="19" t="s">
        <v>136</v>
      </c>
      <c r="BM96" s="231" t="s">
        <v>136</v>
      </c>
    </row>
    <row r="97" s="13" customFormat="1">
      <c r="A97" s="13"/>
      <c r="B97" s="237"/>
      <c r="C97" s="238"/>
      <c r="D97" s="233" t="s">
        <v>170</v>
      </c>
      <c r="E97" s="239" t="s">
        <v>19</v>
      </c>
      <c r="F97" s="240" t="s">
        <v>929</v>
      </c>
      <c r="G97" s="238"/>
      <c r="H97" s="241">
        <v>119.72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170</v>
      </c>
      <c r="AU97" s="247" t="s">
        <v>79</v>
      </c>
      <c r="AV97" s="13" t="s">
        <v>79</v>
      </c>
      <c r="AW97" s="13" t="s">
        <v>31</v>
      </c>
      <c r="AX97" s="13" t="s">
        <v>69</v>
      </c>
      <c r="AY97" s="247" t="s">
        <v>129</v>
      </c>
    </row>
    <row r="98" s="14" customFormat="1">
      <c r="A98" s="14"/>
      <c r="B98" s="248"/>
      <c r="C98" s="249"/>
      <c r="D98" s="233" t="s">
        <v>170</v>
      </c>
      <c r="E98" s="250" t="s">
        <v>19</v>
      </c>
      <c r="F98" s="251" t="s">
        <v>172</v>
      </c>
      <c r="G98" s="249"/>
      <c r="H98" s="252">
        <v>119.72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8" t="s">
        <v>170</v>
      </c>
      <c r="AU98" s="258" t="s">
        <v>79</v>
      </c>
      <c r="AV98" s="14" t="s">
        <v>136</v>
      </c>
      <c r="AW98" s="14" t="s">
        <v>31</v>
      </c>
      <c r="AX98" s="14" t="s">
        <v>77</v>
      </c>
      <c r="AY98" s="258" t="s">
        <v>129</v>
      </c>
    </row>
    <row r="99" s="2" customFormat="1" ht="21.75" customHeight="1">
      <c r="A99" s="40"/>
      <c r="B99" s="41"/>
      <c r="C99" s="220" t="s">
        <v>141</v>
      </c>
      <c r="D99" s="220" t="s">
        <v>131</v>
      </c>
      <c r="E99" s="221" t="s">
        <v>462</v>
      </c>
      <c r="F99" s="222" t="s">
        <v>463</v>
      </c>
      <c r="G99" s="223" t="s">
        <v>180</v>
      </c>
      <c r="H99" s="224">
        <v>59.859999999999999</v>
      </c>
      <c r="I99" s="225"/>
      <c r="J99" s="226">
        <f>ROUND(I99*H99,2)</f>
        <v>0</v>
      </c>
      <c r="K99" s="222" t="s">
        <v>135</v>
      </c>
      <c r="L99" s="46"/>
      <c r="M99" s="227" t="s">
        <v>19</v>
      </c>
      <c r="N99" s="228" t="s">
        <v>40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136</v>
      </c>
      <c r="AT99" s="231" t="s">
        <v>131</v>
      </c>
      <c r="AU99" s="231" t="s">
        <v>79</v>
      </c>
      <c r="AY99" s="19" t="s">
        <v>129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77</v>
      </c>
      <c r="BK99" s="232">
        <f>ROUND(I99*H99,2)</f>
        <v>0</v>
      </c>
      <c r="BL99" s="19" t="s">
        <v>136</v>
      </c>
      <c r="BM99" s="231" t="s">
        <v>145</v>
      </c>
    </row>
    <row r="100" s="2" customFormat="1" ht="21.75" customHeight="1">
      <c r="A100" s="40"/>
      <c r="B100" s="41"/>
      <c r="C100" s="220" t="s">
        <v>136</v>
      </c>
      <c r="D100" s="220" t="s">
        <v>131</v>
      </c>
      <c r="E100" s="221" t="s">
        <v>930</v>
      </c>
      <c r="F100" s="222" t="s">
        <v>931</v>
      </c>
      <c r="G100" s="223" t="s">
        <v>180</v>
      </c>
      <c r="H100" s="224">
        <v>59.859999999999999</v>
      </c>
      <c r="I100" s="225"/>
      <c r="J100" s="226">
        <f>ROUND(I100*H100,2)</f>
        <v>0</v>
      </c>
      <c r="K100" s="222" t="s">
        <v>135</v>
      </c>
      <c r="L100" s="46"/>
      <c r="M100" s="227" t="s">
        <v>19</v>
      </c>
      <c r="N100" s="228" t="s">
        <v>40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136</v>
      </c>
      <c r="AT100" s="231" t="s">
        <v>131</v>
      </c>
      <c r="AU100" s="231" t="s">
        <v>79</v>
      </c>
      <c r="AY100" s="19" t="s">
        <v>129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77</v>
      </c>
      <c r="BK100" s="232">
        <f>ROUND(I100*H100,2)</f>
        <v>0</v>
      </c>
      <c r="BL100" s="19" t="s">
        <v>136</v>
      </c>
      <c r="BM100" s="231" t="s">
        <v>148</v>
      </c>
    </row>
    <row r="101" s="12" customFormat="1" ht="22.8" customHeight="1">
      <c r="A101" s="12"/>
      <c r="B101" s="204"/>
      <c r="C101" s="205"/>
      <c r="D101" s="206" t="s">
        <v>68</v>
      </c>
      <c r="E101" s="218" t="s">
        <v>149</v>
      </c>
      <c r="F101" s="218" t="s">
        <v>323</v>
      </c>
      <c r="G101" s="205"/>
      <c r="H101" s="205"/>
      <c r="I101" s="208"/>
      <c r="J101" s="219">
        <f>BK101</f>
        <v>0</v>
      </c>
      <c r="K101" s="205"/>
      <c r="L101" s="210"/>
      <c r="M101" s="211"/>
      <c r="N101" s="212"/>
      <c r="O101" s="212"/>
      <c r="P101" s="213">
        <f>SUM(P102:P108)</f>
        <v>0</v>
      </c>
      <c r="Q101" s="212"/>
      <c r="R101" s="213">
        <f>SUM(R102:R108)</f>
        <v>0</v>
      </c>
      <c r="S101" s="212"/>
      <c r="T101" s="214">
        <f>SUM(T102:T108)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77</v>
      </c>
      <c r="AT101" s="216" t="s">
        <v>68</v>
      </c>
      <c r="AU101" s="216" t="s">
        <v>77</v>
      </c>
      <c r="AY101" s="215" t="s">
        <v>129</v>
      </c>
      <c r="BK101" s="217">
        <f>SUM(BK102:BK108)</f>
        <v>0</v>
      </c>
    </row>
    <row r="102" s="2" customFormat="1" ht="21.75" customHeight="1">
      <c r="A102" s="40"/>
      <c r="B102" s="41"/>
      <c r="C102" s="220" t="s">
        <v>149</v>
      </c>
      <c r="D102" s="220" t="s">
        <v>131</v>
      </c>
      <c r="E102" s="221" t="s">
        <v>932</v>
      </c>
      <c r="F102" s="222" t="s">
        <v>933</v>
      </c>
      <c r="G102" s="223" t="s">
        <v>134</v>
      </c>
      <c r="H102" s="224">
        <v>2</v>
      </c>
      <c r="I102" s="225"/>
      <c r="J102" s="226">
        <f>ROUND(I102*H102,2)</f>
        <v>0</v>
      </c>
      <c r="K102" s="222" t="s">
        <v>135</v>
      </c>
      <c r="L102" s="46"/>
      <c r="M102" s="227" t="s">
        <v>19</v>
      </c>
      <c r="N102" s="228" t="s">
        <v>40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136</v>
      </c>
      <c r="AT102" s="231" t="s">
        <v>131</v>
      </c>
      <c r="AU102" s="231" t="s">
        <v>79</v>
      </c>
      <c r="AY102" s="19" t="s">
        <v>129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77</v>
      </c>
      <c r="BK102" s="232">
        <f>ROUND(I102*H102,2)</f>
        <v>0</v>
      </c>
      <c r="BL102" s="19" t="s">
        <v>136</v>
      </c>
      <c r="BM102" s="231" t="s">
        <v>152</v>
      </c>
    </row>
    <row r="103" s="13" customFormat="1">
      <c r="A103" s="13"/>
      <c r="B103" s="237"/>
      <c r="C103" s="238"/>
      <c r="D103" s="233" t="s">
        <v>170</v>
      </c>
      <c r="E103" s="239" t="s">
        <v>19</v>
      </c>
      <c r="F103" s="240" t="s">
        <v>934</v>
      </c>
      <c r="G103" s="238"/>
      <c r="H103" s="241">
        <v>1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170</v>
      </c>
      <c r="AU103" s="247" t="s">
        <v>79</v>
      </c>
      <c r="AV103" s="13" t="s">
        <v>79</v>
      </c>
      <c r="AW103" s="13" t="s">
        <v>31</v>
      </c>
      <c r="AX103" s="13" t="s">
        <v>69</v>
      </c>
      <c r="AY103" s="247" t="s">
        <v>129</v>
      </c>
    </row>
    <row r="104" s="13" customFormat="1">
      <c r="A104" s="13"/>
      <c r="B104" s="237"/>
      <c r="C104" s="238"/>
      <c r="D104" s="233" t="s">
        <v>170</v>
      </c>
      <c r="E104" s="239" t="s">
        <v>19</v>
      </c>
      <c r="F104" s="240" t="s">
        <v>935</v>
      </c>
      <c r="G104" s="238"/>
      <c r="H104" s="241">
        <v>1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7" t="s">
        <v>170</v>
      </c>
      <c r="AU104" s="247" t="s">
        <v>79</v>
      </c>
      <c r="AV104" s="13" t="s">
        <v>79</v>
      </c>
      <c r="AW104" s="13" t="s">
        <v>31</v>
      </c>
      <c r="AX104" s="13" t="s">
        <v>69</v>
      </c>
      <c r="AY104" s="247" t="s">
        <v>129</v>
      </c>
    </row>
    <row r="105" s="14" customFormat="1">
      <c r="A105" s="14"/>
      <c r="B105" s="248"/>
      <c r="C105" s="249"/>
      <c r="D105" s="233" t="s">
        <v>170</v>
      </c>
      <c r="E105" s="250" t="s">
        <v>19</v>
      </c>
      <c r="F105" s="251" t="s">
        <v>172</v>
      </c>
      <c r="G105" s="249"/>
      <c r="H105" s="252">
        <v>2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8" t="s">
        <v>170</v>
      </c>
      <c r="AU105" s="258" t="s">
        <v>79</v>
      </c>
      <c r="AV105" s="14" t="s">
        <v>136</v>
      </c>
      <c r="AW105" s="14" t="s">
        <v>31</v>
      </c>
      <c r="AX105" s="14" t="s">
        <v>77</v>
      </c>
      <c r="AY105" s="258" t="s">
        <v>129</v>
      </c>
    </row>
    <row r="106" s="2" customFormat="1" ht="16.5" customHeight="1">
      <c r="A106" s="40"/>
      <c r="B106" s="41"/>
      <c r="C106" s="269" t="s">
        <v>145</v>
      </c>
      <c r="D106" s="269" t="s">
        <v>232</v>
      </c>
      <c r="E106" s="270" t="s">
        <v>936</v>
      </c>
      <c r="F106" s="271" t="s">
        <v>937</v>
      </c>
      <c r="G106" s="272" t="s">
        <v>134</v>
      </c>
      <c r="H106" s="273">
        <v>2.04</v>
      </c>
      <c r="I106" s="274"/>
      <c r="J106" s="275">
        <f>ROUND(I106*H106,2)</f>
        <v>0</v>
      </c>
      <c r="K106" s="271" t="s">
        <v>135</v>
      </c>
      <c r="L106" s="276"/>
      <c r="M106" s="277" t="s">
        <v>19</v>
      </c>
      <c r="N106" s="278" t="s">
        <v>40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148</v>
      </c>
      <c r="AT106" s="231" t="s">
        <v>232</v>
      </c>
      <c r="AU106" s="231" t="s">
        <v>79</v>
      </c>
      <c r="AY106" s="19" t="s">
        <v>129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77</v>
      </c>
      <c r="BK106" s="232">
        <f>ROUND(I106*H106,2)</f>
        <v>0</v>
      </c>
      <c r="BL106" s="19" t="s">
        <v>136</v>
      </c>
      <c r="BM106" s="231" t="s">
        <v>155</v>
      </c>
    </row>
    <row r="107" s="13" customFormat="1">
      <c r="A107" s="13"/>
      <c r="B107" s="237"/>
      <c r="C107" s="238"/>
      <c r="D107" s="233" t="s">
        <v>170</v>
      </c>
      <c r="E107" s="239" t="s">
        <v>19</v>
      </c>
      <c r="F107" s="240" t="s">
        <v>938</v>
      </c>
      <c r="G107" s="238"/>
      <c r="H107" s="241">
        <v>2.04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7" t="s">
        <v>170</v>
      </c>
      <c r="AU107" s="247" t="s">
        <v>79</v>
      </c>
      <c r="AV107" s="13" t="s">
        <v>79</v>
      </c>
      <c r="AW107" s="13" t="s">
        <v>31</v>
      </c>
      <c r="AX107" s="13" t="s">
        <v>69</v>
      </c>
      <c r="AY107" s="247" t="s">
        <v>129</v>
      </c>
    </row>
    <row r="108" s="14" customFormat="1">
      <c r="A108" s="14"/>
      <c r="B108" s="248"/>
      <c r="C108" s="249"/>
      <c r="D108" s="233" t="s">
        <v>170</v>
      </c>
      <c r="E108" s="250" t="s">
        <v>19</v>
      </c>
      <c r="F108" s="251" t="s">
        <v>172</v>
      </c>
      <c r="G108" s="249"/>
      <c r="H108" s="252">
        <v>2.04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8" t="s">
        <v>170</v>
      </c>
      <c r="AU108" s="258" t="s">
        <v>79</v>
      </c>
      <c r="AV108" s="14" t="s">
        <v>136</v>
      </c>
      <c r="AW108" s="14" t="s">
        <v>31</v>
      </c>
      <c r="AX108" s="14" t="s">
        <v>77</v>
      </c>
      <c r="AY108" s="258" t="s">
        <v>129</v>
      </c>
    </row>
    <row r="109" s="12" customFormat="1" ht="22.8" customHeight="1">
      <c r="A109" s="12"/>
      <c r="B109" s="204"/>
      <c r="C109" s="205"/>
      <c r="D109" s="206" t="s">
        <v>68</v>
      </c>
      <c r="E109" s="218" t="s">
        <v>148</v>
      </c>
      <c r="F109" s="218" t="s">
        <v>939</v>
      </c>
      <c r="G109" s="205"/>
      <c r="H109" s="205"/>
      <c r="I109" s="208"/>
      <c r="J109" s="219">
        <f>BK109</f>
        <v>0</v>
      </c>
      <c r="K109" s="205"/>
      <c r="L109" s="210"/>
      <c r="M109" s="211"/>
      <c r="N109" s="212"/>
      <c r="O109" s="212"/>
      <c r="P109" s="213">
        <f>SUM(P110:P111)</f>
        <v>0</v>
      </c>
      <c r="Q109" s="212"/>
      <c r="R109" s="213">
        <f>SUM(R110:R111)</f>
        <v>0</v>
      </c>
      <c r="S109" s="212"/>
      <c r="T109" s="214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5" t="s">
        <v>77</v>
      </c>
      <c r="AT109" s="216" t="s">
        <v>68</v>
      </c>
      <c r="AU109" s="216" t="s">
        <v>77</v>
      </c>
      <c r="AY109" s="215" t="s">
        <v>129</v>
      </c>
      <c r="BK109" s="217">
        <f>SUM(BK110:BK111)</f>
        <v>0</v>
      </c>
    </row>
    <row r="110" s="2" customFormat="1" ht="16.5" customHeight="1">
      <c r="A110" s="40"/>
      <c r="B110" s="41"/>
      <c r="C110" s="220" t="s">
        <v>156</v>
      </c>
      <c r="D110" s="220" t="s">
        <v>131</v>
      </c>
      <c r="E110" s="221" t="s">
        <v>940</v>
      </c>
      <c r="F110" s="222" t="s">
        <v>941</v>
      </c>
      <c r="G110" s="223" t="s">
        <v>144</v>
      </c>
      <c r="H110" s="224">
        <v>2</v>
      </c>
      <c r="I110" s="225"/>
      <c r="J110" s="226">
        <f>ROUND(I110*H110,2)</f>
        <v>0</v>
      </c>
      <c r="K110" s="222" t="s">
        <v>135</v>
      </c>
      <c r="L110" s="46"/>
      <c r="M110" s="227" t="s">
        <v>19</v>
      </c>
      <c r="N110" s="228" t="s">
        <v>40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136</v>
      </c>
      <c r="AT110" s="231" t="s">
        <v>131</v>
      </c>
      <c r="AU110" s="231" t="s">
        <v>79</v>
      </c>
      <c r="AY110" s="19" t="s">
        <v>129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77</v>
      </c>
      <c r="BK110" s="232">
        <f>ROUND(I110*H110,2)</f>
        <v>0</v>
      </c>
      <c r="BL110" s="19" t="s">
        <v>136</v>
      </c>
      <c r="BM110" s="231" t="s">
        <v>159</v>
      </c>
    </row>
    <row r="111" s="2" customFormat="1" ht="16.5" customHeight="1">
      <c r="A111" s="40"/>
      <c r="B111" s="41"/>
      <c r="C111" s="269" t="s">
        <v>148</v>
      </c>
      <c r="D111" s="269" t="s">
        <v>232</v>
      </c>
      <c r="E111" s="270" t="s">
        <v>942</v>
      </c>
      <c r="F111" s="271" t="s">
        <v>943</v>
      </c>
      <c r="G111" s="272" t="s">
        <v>144</v>
      </c>
      <c r="H111" s="273">
        <v>2</v>
      </c>
      <c r="I111" s="274"/>
      <c r="J111" s="275">
        <f>ROUND(I111*H111,2)</f>
        <v>0</v>
      </c>
      <c r="K111" s="271" t="s">
        <v>135</v>
      </c>
      <c r="L111" s="276"/>
      <c r="M111" s="277" t="s">
        <v>19</v>
      </c>
      <c r="N111" s="278" t="s">
        <v>40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148</v>
      </c>
      <c r="AT111" s="231" t="s">
        <v>232</v>
      </c>
      <c r="AU111" s="231" t="s">
        <v>79</v>
      </c>
      <c r="AY111" s="19" t="s">
        <v>129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77</v>
      </c>
      <c r="BK111" s="232">
        <f>ROUND(I111*H111,2)</f>
        <v>0</v>
      </c>
      <c r="BL111" s="19" t="s">
        <v>136</v>
      </c>
      <c r="BM111" s="231" t="s">
        <v>162</v>
      </c>
    </row>
    <row r="112" s="12" customFormat="1" ht="22.8" customHeight="1">
      <c r="A112" s="12"/>
      <c r="B112" s="204"/>
      <c r="C112" s="205"/>
      <c r="D112" s="206" t="s">
        <v>68</v>
      </c>
      <c r="E112" s="218" t="s">
        <v>164</v>
      </c>
      <c r="F112" s="218" t="s">
        <v>346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SUM(P113:P116)</f>
        <v>0</v>
      </c>
      <c r="Q112" s="212"/>
      <c r="R112" s="213">
        <f>SUM(R113:R116)</f>
        <v>0</v>
      </c>
      <c r="S112" s="212"/>
      <c r="T112" s="214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77</v>
      </c>
      <c r="AT112" s="216" t="s">
        <v>68</v>
      </c>
      <c r="AU112" s="216" t="s">
        <v>77</v>
      </c>
      <c r="AY112" s="215" t="s">
        <v>129</v>
      </c>
      <c r="BK112" s="217">
        <f>SUM(BK113:BK116)</f>
        <v>0</v>
      </c>
    </row>
    <row r="113" s="2" customFormat="1" ht="16.5" customHeight="1">
      <c r="A113" s="40"/>
      <c r="B113" s="41"/>
      <c r="C113" s="220" t="s">
        <v>164</v>
      </c>
      <c r="D113" s="220" t="s">
        <v>131</v>
      </c>
      <c r="E113" s="221" t="s">
        <v>406</v>
      </c>
      <c r="F113" s="222" t="s">
        <v>407</v>
      </c>
      <c r="G113" s="223" t="s">
        <v>180</v>
      </c>
      <c r="H113" s="224">
        <v>0.5</v>
      </c>
      <c r="I113" s="225"/>
      <c r="J113" s="226">
        <f>ROUND(I113*H113,2)</f>
        <v>0</v>
      </c>
      <c r="K113" s="222" t="s">
        <v>135</v>
      </c>
      <c r="L113" s="46"/>
      <c r="M113" s="227" t="s">
        <v>19</v>
      </c>
      <c r="N113" s="228" t="s">
        <v>40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136</v>
      </c>
      <c r="AT113" s="231" t="s">
        <v>131</v>
      </c>
      <c r="AU113" s="231" t="s">
        <v>79</v>
      </c>
      <c r="AY113" s="19" t="s">
        <v>129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77</v>
      </c>
      <c r="BK113" s="232">
        <f>ROUND(I113*H113,2)</f>
        <v>0</v>
      </c>
      <c r="BL113" s="19" t="s">
        <v>136</v>
      </c>
      <c r="BM113" s="231" t="s">
        <v>175</v>
      </c>
    </row>
    <row r="114" s="13" customFormat="1">
      <c r="A114" s="13"/>
      <c r="B114" s="237"/>
      <c r="C114" s="238"/>
      <c r="D114" s="233" t="s">
        <v>170</v>
      </c>
      <c r="E114" s="239" t="s">
        <v>19</v>
      </c>
      <c r="F114" s="240" t="s">
        <v>944</v>
      </c>
      <c r="G114" s="238"/>
      <c r="H114" s="241">
        <v>0.25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170</v>
      </c>
      <c r="AU114" s="247" t="s">
        <v>79</v>
      </c>
      <c r="AV114" s="13" t="s">
        <v>79</v>
      </c>
      <c r="AW114" s="13" t="s">
        <v>31</v>
      </c>
      <c r="AX114" s="13" t="s">
        <v>69</v>
      </c>
      <c r="AY114" s="247" t="s">
        <v>129</v>
      </c>
    </row>
    <row r="115" s="13" customFormat="1">
      <c r="A115" s="13"/>
      <c r="B115" s="237"/>
      <c r="C115" s="238"/>
      <c r="D115" s="233" t="s">
        <v>170</v>
      </c>
      <c r="E115" s="239" t="s">
        <v>19</v>
      </c>
      <c r="F115" s="240" t="s">
        <v>945</v>
      </c>
      <c r="G115" s="238"/>
      <c r="H115" s="241">
        <v>0.25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170</v>
      </c>
      <c r="AU115" s="247" t="s">
        <v>79</v>
      </c>
      <c r="AV115" s="13" t="s">
        <v>79</v>
      </c>
      <c r="AW115" s="13" t="s">
        <v>31</v>
      </c>
      <c r="AX115" s="13" t="s">
        <v>69</v>
      </c>
      <c r="AY115" s="247" t="s">
        <v>129</v>
      </c>
    </row>
    <row r="116" s="14" customFormat="1">
      <c r="A116" s="14"/>
      <c r="B116" s="248"/>
      <c r="C116" s="249"/>
      <c r="D116" s="233" t="s">
        <v>170</v>
      </c>
      <c r="E116" s="250" t="s">
        <v>19</v>
      </c>
      <c r="F116" s="251" t="s">
        <v>172</v>
      </c>
      <c r="G116" s="249"/>
      <c r="H116" s="252">
        <v>0.5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8" t="s">
        <v>170</v>
      </c>
      <c r="AU116" s="258" t="s">
        <v>79</v>
      </c>
      <c r="AV116" s="14" t="s">
        <v>136</v>
      </c>
      <c r="AW116" s="14" t="s">
        <v>31</v>
      </c>
      <c r="AX116" s="14" t="s">
        <v>77</v>
      </c>
      <c r="AY116" s="258" t="s">
        <v>129</v>
      </c>
    </row>
    <row r="117" s="12" customFormat="1" ht="25.92" customHeight="1">
      <c r="A117" s="12"/>
      <c r="B117" s="204"/>
      <c r="C117" s="205"/>
      <c r="D117" s="206" t="s">
        <v>68</v>
      </c>
      <c r="E117" s="207" t="s">
        <v>426</v>
      </c>
      <c r="F117" s="207" t="s">
        <v>427</v>
      </c>
      <c r="G117" s="205"/>
      <c r="H117" s="205"/>
      <c r="I117" s="208"/>
      <c r="J117" s="20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0</v>
      </c>
      <c r="S117" s="212"/>
      <c r="T117" s="214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79</v>
      </c>
      <c r="AT117" s="216" t="s">
        <v>68</v>
      </c>
      <c r="AU117" s="216" t="s">
        <v>69</v>
      </c>
      <c r="AY117" s="215" t="s">
        <v>129</v>
      </c>
      <c r="BK117" s="217">
        <f>BK118</f>
        <v>0</v>
      </c>
    </row>
    <row r="118" s="12" customFormat="1" ht="22.8" customHeight="1">
      <c r="A118" s="12"/>
      <c r="B118" s="204"/>
      <c r="C118" s="205"/>
      <c r="D118" s="206" t="s">
        <v>68</v>
      </c>
      <c r="E118" s="218" t="s">
        <v>946</v>
      </c>
      <c r="F118" s="218" t="s">
        <v>947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SUM(P119:P130)</f>
        <v>0</v>
      </c>
      <c r="Q118" s="212"/>
      <c r="R118" s="213">
        <f>SUM(R119:R130)</f>
        <v>0</v>
      </c>
      <c r="S118" s="212"/>
      <c r="T118" s="214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79</v>
      </c>
      <c r="AT118" s="216" t="s">
        <v>68</v>
      </c>
      <c r="AU118" s="216" t="s">
        <v>77</v>
      </c>
      <c r="AY118" s="215" t="s">
        <v>129</v>
      </c>
      <c r="BK118" s="217">
        <f>SUM(BK119:BK130)</f>
        <v>0</v>
      </c>
    </row>
    <row r="119" s="2" customFormat="1" ht="16.5" customHeight="1">
      <c r="A119" s="40"/>
      <c r="B119" s="41"/>
      <c r="C119" s="220" t="s">
        <v>152</v>
      </c>
      <c r="D119" s="220" t="s">
        <v>131</v>
      </c>
      <c r="E119" s="221" t="s">
        <v>948</v>
      </c>
      <c r="F119" s="222" t="s">
        <v>949</v>
      </c>
      <c r="G119" s="223" t="s">
        <v>134</v>
      </c>
      <c r="H119" s="224">
        <v>2.8639999999999999</v>
      </c>
      <c r="I119" s="225"/>
      <c r="J119" s="226">
        <f>ROUND(I119*H119,2)</f>
        <v>0</v>
      </c>
      <c r="K119" s="222" t="s">
        <v>135</v>
      </c>
      <c r="L119" s="46"/>
      <c r="M119" s="227" t="s">
        <v>19</v>
      </c>
      <c r="N119" s="228" t="s">
        <v>40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162</v>
      </c>
      <c r="AT119" s="231" t="s">
        <v>131</v>
      </c>
      <c r="AU119" s="231" t="s">
        <v>79</v>
      </c>
      <c r="AY119" s="19" t="s">
        <v>129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77</v>
      </c>
      <c r="BK119" s="232">
        <f>ROUND(I119*H119,2)</f>
        <v>0</v>
      </c>
      <c r="BL119" s="19" t="s">
        <v>162</v>
      </c>
      <c r="BM119" s="231" t="s">
        <v>181</v>
      </c>
    </row>
    <row r="120" s="13" customFormat="1">
      <c r="A120" s="13"/>
      <c r="B120" s="237"/>
      <c r="C120" s="238"/>
      <c r="D120" s="233" t="s">
        <v>170</v>
      </c>
      <c r="E120" s="239" t="s">
        <v>19</v>
      </c>
      <c r="F120" s="240" t="s">
        <v>950</v>
      </c>
      <c r="G120" s="238"/>
      <c r="H120" s="241">
        <v>2.8639999999999999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7" t="s">
        <v>170</v>
      </c>
      <c r="AU120" s="247" t="s">
        <v>79</v>
      </c>
      <c r="AV120" s="13" t="s">
        <v>79</v>
      </c>
      <c r="AW120" s="13" t="s">
        <v>31</v>
      </c>
      <c r="AX120" s="13" t="s">
        <v>69</v>
      </c>
      <c r="AY120" s="247" t="s">
        <v>129</v>
      </c>
    </row>
    <row r="121" s="14" customFormat="1">
      <c r="A121" s="14"/>
      <c r="B121" s="248"/>
      <c r="C121" s="249"/>
      <c r="D121" s="233" t="s">
        <v>170</v>
      </c>
      <c r="E121" s="250" t="s">
        <v>19</v>
      </c>
      <c r="F121" s="251" t="s">
        <v>172</v>
      </c>
      <c r="G121" s="249"/>
      <c r="H121" s="252">
        <v>2.8639999999999999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8" t="s">
        <v>170</v>
      </c>
      <c r="AU121" s="258" t="s">
        <v>79</v>
      </c>
      <c r="AV121" s="14" t="s">
        <v>136</v>
      </c>
      <c r="AW121" s="14" t="s">
        <v>31</v>
      </c>
      <c r="AX121" s="14" t="s">
        <v>77</v>
      </c>
      <c r="AY121" s="258" t="s">
        <v>129</v>
      </c>
    </row>
    <row r="122" s="2" customFormat="1" ht="16.5" customHeight="1">
      <c r="A122" s="40"/>
      <c r="B122" s="41"/>
      <c r="C122" s="220" t="s">
        <v>177</v>
      </c>
      <c r="D122" s="220" t="s">
        <v>131</v>
      </c>
      <c r="E122" s="221" t="s">
        <v>951</v>
      </c>
      <c r="F122" s="222" t="s">
        <v>952</v>
      </c>
      <c r="G122" s="223" t="s">
        <v>134</v>
      </c>
      <c r="H122" s="224">
        <v>22.469999999999999</v>
      </c>
      <c r="I122" s="225"/>
      <c r="J122" s="226">
        <f>ROUND(I122*H122,2)</f>
        <v>0</v>
      </c>
      <c r="K122" s="222" t="s">
        <v>135</v>
      </c>
      <c r="L122" s="46"/>
      <c r="M122" s="227" t="s">
        <v>19</v>
      </c>
      <c r="N122" s="228" t="s">
        <v>40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162</v>
      </c>
      <c r="AT122" s="231" t="s">
        <v>131</v>
      </c>
      <c r="AU122" s="231" t="s">
        <v>79</v>
      </c>
      <c r="AY122" s="19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77</v>
      </c>
      <c r="BK122" s="232">
        <f>ROUND(I122*H122,2)</f>
        <v>0</v>
      </c>
      <c r="BL122" s="19" t="s">
        <v>162</v>
      </c>
      <c r="BM122" s="231" t="s">
        <v>186</v>
      </c>
    </row>
    <row r="123" s="13" customFormat="1">
      <c r="A123" s="13"/>
      <c r="B123" s="237"/>
      <c r="C123" s="238"/>
      <c r="D123" s="233" t="s">
        <v>170</v>
      </c>
      <c r="E123" s="239" t="s">
        <v>19</v>
      </c>
      <c r="F123" s="240" t="s">
        <v>953</v>
      </c>
      <c r="G123" s="238"/>
      <c r="H123" s="241">
        <v>9.1560000000000006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170</v>
      </c>
      <c r="AU123" s="247" t="s">
        <v>79</v>
      </c>
      <c r="AV123" s="13" t="s">
        <v>79</v>
      </c>
      <c r="AW123" s="13" t="s">
        <v>31</v>
      </c>
      <c r="AX123" s="13" t="s">
        <v>69</v>
      </c>
      <c r="AY123" s="247" t="s">
        <v>129</v>
      </c>
    </row>
    <row r="124" s="13" customFormat="1">
      <c r="A124" s="13"/>
      <c r="B124" s="237"/>
      <c r="C124" s="238"/>
      <c r="D124" s="233" t="s">
        <v>170</v>
      </c>
      <c r="E124" s="239" t="s">
        <v>19</v>
      </c>
      <c r="F124" s="240" t="s">
        <v>954</v>
      </c>
      <c r="G124" s="238"/>
      <c r="H124" s="241">
        <v>13.314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170</v>
      </c>
      <c r="AU124" s="247" t="s">
        <v>79</v>
      </c>
      <c r="AV124" s="13" t="s">
        <v>79</v>
      </c>
      <c r="AW124" s="13" t="s">
        <v>31</v>
      </c>
      <c r="AX124" s="13" t="s">
        <v>69</v>
      </c>
      <c r="AY124" s="247" t="s">
        <v>129</v>
      </c>
    </row>
    <row r="125" s="14" customFormat="1">
      <c r="A125" s="14"/>
      <c r="B125" s="248"/>
      <c r="C125" s="249"/>
      <c r="D125" s="233" t="s">
        <v>170</v>
      </c>
      <c r="E125" s="250" t="s">
        <v>19</v>
      </c>
      <c r="F125" s="251" t="s">
        <v>172</v>
      </c>
      <c r="G125" s="249"/>
      <c r="H125" s="252">
        <v>22.469999999999999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8" t="s">
        <v>170</v>
      </c>
      <c r="AU125" s="258" t="s">
        <v>79</v>
      </c>
      <c r="AV125" s="14" t="s">
        <v>136</v>
      </c>
      <c r="AW125" s="14" t="s">
        <v>31</v>
      </c>
      <c r="AX125" s="14" t="s">
        <v>77</v>
      </c>
      <c r="AY125" s="258" t="s">
        <v>129</v>
      </c>
    </row>
    <row r="126" s="2" customFormat="1" ht="16.5" customHeight="1">
      <c r="A126" s="40"/>
      <c r="B126" s="41"/>
      <c r="C126" s="269" t="s">
        <v>155</v>
      </c>
      <c r="D126" s="269" t="s">
        <v>232</v>
      </c>
      <c r="E126" s="270" t="s">
        <v>955</v>
      </c>
      <c r="F126" s="271" t="s">
        <v>956</v>
      </c>
      <c r="G126" s="272" t="s">
        <v>235</v>
      </c>
      <c r="H126" s="273">
        <v>0.127</v>
      </c>
      <c r="I126" s="274"/>
      <c r="J126" s="275">
        <f>ROUND(I126*H126,2)</f>
        <v>0</v>
      </c>
      <c r="K126" s="271" t="s">
        <v>135</v>
      </c>
      <c r="L126" s="276"/>
      <c r="M126" s="277" t="s">
        <v>19</v>
      </c>
      <c r="N126" s="278" t="s">
        <v>40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236</v>
      </c>
      <c r="AT126" s="231" t="s">
        <v>232</v>
      </c>
      <c r="AU126" s="231" t="s">
        <v>79</v>
      </c>
      <c r="AY126" s="19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77</v>
      </c>
      <c r="BK126" s="232">
        <f>ROUND(I126*H126,2)</f>
        <v>0</v>
      </c>
      <c r="BL126" s="19" t="s">
        <v>162</v>
      </c>
      <c r="BM126" s="231" t="s">
        <v>193</v>
      </c>
    </row>
    <row r="127" s="13" customFormat="1">
      <c r="A127" s="13"/>
      <c r="B127" s="237"/>
      <c r="C127" s="238"/>
      <c r="D127" s="233" t="s">
        <v>170</v>
      </c>
      <c r="E127" s="239" t="s">
        <v>19</v>
      </c>
      <c r="F127" s="240" t="s">
        <v>957</v>
      </c>
      <c r="G127" s="238"/>
      <c r="H127" s="241">
        <v>0.014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170</v>
      </c>
      <c r="AU127" s="247" t="s">
        <v>79</v>
      </c>
      <c r="AV127" s="13" t="s">
        <v>79</v>
      </c>
      <c r="AW127" s="13" t="s">
        <v>31</v>
      </c>
      <c r="AX127" s="13" t="s">
        <v>69</v>
      </c>
      <c r="AY127" s="247" t="s">
        <v>129</v>
      </c>
    </row>
    <row r="128" s="13" customFormat="1">
      <c r="A128" s="13"/>
      <c r="B128" s="237"/>
      <c r="C128" s="238"/>
      <c r="D128" s="233" t="s">
        <v>170</v>
      </c>
      <c r="E128" s="239" t="s">
        <v>19</v>
      </c>
      <c r="F128" s="240" t="s">
        <v>958</v>
      </c>
      <c r="G128" s="238"/>
      <c r="H128" s="241">
        <v>0.045999999999999999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170</v>
      </c>
      <c r="AU128" s="247" t="s">
        <v>79</v>
      </c>
      <c r="AV128" s="13" t="s">
        <v>79</v>
      </c>
      <c r="AW128" s="13" t="s">
        <v>31</v>
      </c>
      <c r="AX128" s="13" t="s">
        <v>69</v>
      </c>
      <c r="AY128" s="247" t="s">
        <v>129</v>
      </c>
    </row>
    <row r="129" s="13" customFormat="1">
      <c r="A129" s="13"/>
      <c r="B129" s="237"/>
      <c r="C129" s="238"/>
      <c r="D129" s="233" t="s">
        <v>170</v>
      </c>
      <c r="E129" s="239" t="s">
        <v>19</v>
      </c>
      <c r="F129" s="240" t="s">
        <v>959</v>
      </c>
      <c r="G129" s="238"/>
      <c r="H129" s="241">
        <v>0.067000000000000004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79</v>
      </c>
      <c r="AV129" s="13" t="s">
        <v>79</v>
      </c>
      <c r="AW129" s="13" t="s">
        <v>31</v>
      </c>
      <c r="AX129" s="13" t="s">
        <v>69</v>
      </c>
      <c r="AY129" s="247" t="s">
        <v>129</v>
      </c>
    </row>
    <row r="130" s="14" customFormat="1">
      <c r="A130" s="14"/>
      <c r="B130" s="248"/>
      <c r="C130" s="249"/>
      <c r="D130" s="233" t="s">
        <v>170</v>
      </c>
      <c r="E130" s="250" t="s">
        <v>19</v>
      </c>
      <c r="F130" s="251" t="s">
        <v>172</v>
      </c>
      <c r="G130" s="249"/>
      <c r="H130" s="252">
        <v>0.127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8" t="s">
        <v>170</v>
      </c>
      <c r="AU130" s="258" t="s">
        <v>79</v>
      </c>
      <c r="AV130" s="14" t="s">
        <v>136</v>
      </c>
      <c r="AW130" s="14" t="s">
        <v>31</v>
      </c>
      <c r="AX130" s="14" t="s">
        <v>77</v>
      </c>
      <c r="AY130" s="258" t="s">
        <v>129</v>
      </c>
    </row>
    <row r="131" s="12" customFormat="1" ht="25.92" customHeight="1">
      <c r="A131" s="12"/>
      <c r="B131" s="204"/>
      <c r="C131" s="205"/>
      <c r="D131" s="206" t="s">
        <v>68</v>
      </c>
      <c r="E131" s="207" t="s">
        <v>232</v>
      </c>
      <c r="F131" s="207" t="s">
        <v>960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</f>
        <v>0</v>
      </c>
      <c r="Q131" s="212"/>
      <c r="R131" s="213">
        <f>R132</f>
        <v>0</v>
      </c>
      <c r="S131" s="212"/>
      <c r="T131" s="214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141</v>
      </c>
      <c r="AT131" s="216" t="s">
        <v>68</v>
      </c>
      <c r="AU131" s="216" t="s">
        <v>69</v>
      </c>
      <c r="AY131" s="215" t="s">
        <v>129</v>
      </c>
      <c r="BK131" s="217">
        <f>BK132</f>
        <v>0</v>
      </c>
    </row>
    <row r="132" s="12" customFormat="1" ht="22.8" customHeight="1">
      <c r="A132" s="12"/>
      <c r="B132" s="204"/>
      <c r="C132" s="205"/>
      <c r="D132" s="206" t="s">
        <v>68</v>
      </c>
      <c r="E132" s="218" t="s">
        <v>961</v>
      </c>
      <c r="F132" s="218" t="s">
        <v>962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SUM(P133:P153)</f>
        <v>0</v>
      </c>
      <c r="Q132" s="212"/>
      <c r="R132" s="213">
        <f>SUM(R133:R153)</f>
        <v>0</v>
      </c>
      <c r="S132" s="212"/>
      <c r="T132" s="214">
        <f>SUM(T133:T153)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141</v>
      </c>
      <c r="AT132" s="216" t="s">
        <v>68</v>
      </c>
      <c r="AU132" s="216" t="s">
        <v>77</v>
      </c>
      <c r="AY132" s="215" t="s">
        <v>129</v>
      </c>
      <c r="BK132" s="217">
        <f>SUM(BK133:BK153)</f>
        <v>0</v>
      </c>
    </row>
    <row r="133" s="2" customFormat="1" ht="16.5" customHeight="1">
      <c r="A133" s="40"/>
      <c r="B133" s="41"/>
      <c r="C133" s="220" t="s">
        <v>190</v>
      </c>
      <c r="D133" s="220" t="s">
        <v>131</v>
      </c>
      <c r="E133" s="221" t="s">
        <v>963</v>
      </c>
      <c r="F133" s="222" t="s">
        <v>964</v>
      </c>
      <c r="G133" s="223" t="s">
        <v>134</v>
      </c>
      <c r="H133" s="224">
        <v>25.334</v>
      </c>
      <c r="I133" s="225"/>
      <c r="J133" s="226">
        <f>ROUND(I133*H133,2)</f>
        <v>0</v>
      </c>
      <c r="K133" s="222" t="s">
        <v>19</v>
      </c>
      <c r="L133" s="46"/>
      <c r="M133" s="227" t="s">
        <v>19</v>
      </c>
      <c r="N133" s="228" t="s">
        <v>40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312</v>
      </c>
      <c r="AT133" s="231" t="s">
        <v>131</v>
      </c>
      <c r="AU133" s="231" t="s">
        <v>79</v>
      </c>
      <c r="AY133" s="19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77</v>
      </c>
      <c r="BK133" s="232">
        <f>ROUND(I133*H133,2)</f>
        <v>0</v>
      </c>
      <c r="BL133" s="19" t="s">
        <v>312</v>
      </c>
      <c r="BM133" s="231" t="s">
        <v>216</v>
      </c>
    </row>
    <row r="134" s="2" customFormat="1" ht="16.5" customHeight="1">
      <c r="A134" s="40"/>
      <c r="B134" s="41"/>
      <c r="C134" s="220" t="s">
        <v>159</v>
      </c>
      <c r="D134" s="220" t="s">
        <v>131</v>
      </c>
      <c r="E134" s="221" t="s">
        <v>965</v>
      </c>
      <c r="F134" s="222" t="s">
        <v>966</v>
      </c>
      <c r="G134" s="223" t="s">
        <v>134</v>
      </c>
      <c r="H134" s="224">
        <v>25.334</v>
      </c>
      <c r="I134" s="225"/>
      <c r="J134" s="226">
        <f>ROUND(I134*H134,2)</f>
        <v>0</v>
      </c>
      <c r="K134" s="222" t="s">
        <v>135</v>
      </c>
      <c r="L134" s="46"/>
      <c r="M134" s="227" t="s">
        <v>19</v>
      </c>
      <c r="N134" s="228" t="s">
        <v>40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312</v>
      </c>
      <c r="AT134" s="231" t="s">
        <v>131</v>
      </c>
      <c r="AU134" s="231" t="s">
        <v>79</v>
      </c>
      <c r="AY134" s="19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77</v>
      </c>
      <c r="BK134" s="232">
        <f>ROUND(I134*H134,2)</f>
        <v>0</v>
      </c>
      <c r="BL134" s="19" t="s">
        <v>312</v>
      </c>
      <c r="BM134" s="231" t="s">
        <v>222</v>
      </c>
    </row>
    <row r="135" s="13" customFormat="1">
      <c r="A135" s="13"/>
      <c r="B135" s="237"/>
      <c r="C135" s="238"/>
      <c r="D135" s="233" t="s">
        <v>170</v>
      </c>
      <c r="E135" s="239" t="s">
        <v>19</v>
      </c>
      <c r="F135" s="240" t="s">
        <v>950</v>
      </c>
      <c r="G135" s="238"/>
      <c r="H135" s="241">
        <v>2.8639999999999999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170</v>
      </c>
      <c r="AU135" s="247" t="s">
        <v>79</v>
      </c>
      <c r="AV135" s="13" t="s">
        <v>79</v>
      </c>
      <c r="AW135" s="13" t="s">
        <v>31</v>
      </c>
      <c r="AX135" s="13" t="s">
        <v>69</v>
      </c>
      <c r="AY135" s="247" t="s">
        <v>129</v>
      </c>
    </row>
    <row r="136" s="13" customFormat="1">
      <c r="A136" s="13"/>
      <c r="B136" s="237"/>
      <c r="C136" s="238"/>
      <c r="D136" s="233" t="s">
        <v>170</v>
      </c>
      <c r="E136" s="239" t="s">
        <v>19</v>
      </c>
      <c r="F136" s="240" t="s">
        <v>953</v>
      </c>
      <c r="G136" s="238"/>
      <c r="H136" s="241">
        <v>9.1560000000000006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79</v>
      </c>
      <c r="AV136" s="13" t="s">
        <v>79</v>
      </c>
      <c r="AW136" s="13" t="s">
        <v>31</v>
      </c>
      <c r="AX136" s="13" t="s">
        <v>69</v>
      </c>
      <c r="AY136" s="247" t="s">
        <v>129</v>
      </c>
    </row>
    <row r="137" s="13" customFormat="1">
      <c r="A137" s="13"/>
      <c r="B137" s="237"/>
      <c r="C137" s="238"/>
      <c r="D137" s="233" t="s">
        <v>170</v>
      </c>
      <c r="E137" s="239" t="s">
        <v>19</v>
      </c>
      <c r="F137" s="240" t="s">
        <v>954</v>
      </c>
      <c r="G137" s="238"/>
      <c r="H137" s="241">
        <v>13.314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170</v>
      </c>
      <c r="AU137" s="247" t="s">
        <v>79</v>
      </c>
      <c r="AV137" s="13" t="s">
        <v>79</v>
      </c>
      <c r="AW137" s="13" t="s">
        <v>31</v>
      </c>
      <c r="AX137" s="13" t="s">
        <v>69</v>
      </c>
      <c r="AY137" s="247" t="s">
        <v>129</v>
      </c>
    </row>
    <row r="138" s="14" customFormat="1">
      <c r="A138" s="14"/>
      <c r="B138" s="248"/>
      <c r="C138" s="249"/>
      <c r="D138" s="233" t="s">
        <v>170</v>
      </c>
      <c r="E138" s="250" t="s">
        <v>19</v>
      </c>
      <c r="F138" s="251" t="s">
        <v>172</v>
      </c>
      <c r="G138" s="249"/>
      <c r="H138" s="252">
        <v>25.334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170</v>
      </c>
      <c r="AU138" s="258" t="s">
        <v>79</v>
      </c>
      <c r="AV138" s="14" t="s">
        <v>136</v>
      </c>
      <c r="AW138" s="14" t="s">
        <v>31</v>
      </c>
      <c r="AX138" s="14" t="s">
        <v>77</v>
      </c>
      <c r="AY138" s="258" t="s">
        <v>129</v>
      </c>
    </row>
    <row r="139" s="2" customFormat="1" ht="16.5" customHeight="1">
      <c r="A139" s="40"/>
      <c r="B139" s="41"/>
      <c r="C139" s="269" t="s">
        <v>8</v>
      </c>
      <c r="D139" s="269" t="s">
        <v>232</v>
      </c>
      <c r="E139" s="270" t="s">
        <v>967</v>
      </c>
      <c r="F139" s="271" t="s">
        <v>968</v>
      </c>
      <c r="G139" s="272" t="s">
        <v>969</v>
      </c>
      <c r="H139" s="273">
        <v>4</v>
      </c>
      <c r="I139" s="274"/>
      <c r="J139" s="275">
        <f>ROUND(I139*H139,2)</f>
        <v>0</v>
      </c>
      <c r="K139" s="271" t="s">
        <v>19</v>
      </c>
      <c r="L139" s="276"/>
      <c r="M139" s="277" t="s">
        <v>19</v>
      </c>
      <c r="N139" s="278" t="s">
        <v>40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593</v>
      </c>
      <c r="AT139" s="231" t="s">
        <v>232</v>
      </c>
      <c r="AU139" s="231" t="s">
        <v>79</v>
      </c>
      <c r="AY139" s="19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77</v>
      </c>
      <c r="BK139" s="232">
        <f>ROUND(I139*H139,2)</f>
        <v>0</v>
      </c>
      <c r="BL139" s="19" t="s">
        <v>312</v>
      </c>
      <c r="BM139" s="231" t="s">
        <v>228</v>
      </c>
    </row>
    <row r="140" s="2" customFormat="1" ht="16.5" customHeight="1">
      <c r="A140" s="40"/>
      <c r="B140" s="41"/>
      <c r="C140" s="220" t="s">
        <v>162</v>
      </c>
      <c r="D140" s="220" t="s">
        <v>131</v>
      </c>
      <c r="E140" s="221" t="s">
        <v>970</v>
      </c>
      <c r="F140" s="222" t="s">
        <v>971</v>
      </c>
      <c r="G140" s="223" t="s">
        <v>134</v>
      </c>
      <c r="H140" s="224">
        <v>25.334</v>
      </c>
      <c r="I140" s="225"/>
      <c r="J140" s="226">
        <f>ROUND(I140*H140,2)</f>
        <v>0</v>
      </c>
      <c r="K140" s="222" t="s">
        <v>135</v>
      </c>
      <c r="L140" s="46"/>
      <c r="M140" s="227" t="s">
        <v>19</v>
      </c>
      <c r="N140" s="228" t="s">
        <v>40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312</v>
      </c>
      <c r="AT140" s="231" t="s">
        <v>131</v>
      </c>
      <c r="AU140" s="231" t="s">
        <v>79</v>
      </c>
      <c r="AY140" s="19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77</v>
      </c>
      <c r="BK140" s="232">
        <f>ROUND(I140*H140,2)</f>
        <v>0</v>
      </c>
      <c r="BL140" s="19" t="s">
        <v>312</v>
      </c>
      <c r="BM140" s="231" t="s">
        <v>236</v>
      </c>
    </row>
    <row r="141" s="2" customFormat="1" ht="16.5" customHeight="1">
      <c r="A141" s="40"/>
      <c r="B141" s="41"/>
      <c r="C141" s="269" t="s">
        <v>209</v>
      </c>
      <c r="D141" s="269" t="s">
        <v>232</v>
      </c>
      <c r="E141" s="270" t="s">
        <v>972</v>
      </c>
      <c r="F141" s="271" t="s">
        <v>973</v>
      </c>
      <c r="G141" s="272" t="s">
        <v>144</v>
      </c>
      <c r="H141" s="273">
        <v>38</v>
      </c>
      <c r="I141" s="274"/>
      <c r="J141" s="275">
        <f>ROUND(I141*H141,2)</f>
        <v>0</v>
      </c>
      <c r="K141" s="271" t="s">
        <v>19</v>
      </c>
      <c r="L141" s="276"/>
      <c r="M141" s="277" t="s">
        <v>19</v>
      </c>
      <c r="N141" s="278" t="s">
        <v>40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593</v>
      </c>
      <c r="AT141" s="231" t="s">
        <v>232</v>
      </c>
      <c r="AU141" s="231" t="s">
        <v>79</v>
      </c>
      <c r="AY141" s="19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77</v>
      </c>
      <c r="BK141" s="232">
        <f>ROUND(I141*H141,2)</f>
        <v>0</v>
      </c>
      <c r="BL141" s="19" t="s">
        <v>312</v>
      </c>
      <c r="BM141" s="231" t="s">
        <v>242</v>
      </c>
    </row>
    <row r="142" s="2" customFormat="1" ht="16.5" customHeight="1">
      <c r="A142" s="40"/>
      <c r="B142" s="41"/>
      <c r="C142" s="220" t="s">
        <v>175</v>
      </c>
      <c r="D142" s="220" t="s">
        <v>131</v>
      </c>
      <c r="E142" s="221" t="s">
        <v>974</v>
      </c>
      <c r="F142" s="222" t="s">
        <v>975</v>
      </c>
      <c r="G142" s="223" t="s">
        <v>144</v>
      </c>
      <c r="H142" s="224">
        <v>1</v>
      </c>
      <c r="I142" s="225"/>
      <c r="J142" s="226">
        <f>ROUND(I142*H142,2)</f>
        <v>0</v>
      </c>
      <c r="K142" s="222" t="s">
        <v>19</v>
      </c>
      <c r="L142" s="46"/>
      <c r="M142" s="227" t="s">
        <v>19</v>
      </c>
      <c r="N142" s="228" t="s">
        <v>40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312</v>
      </c>
      <c r="AT142" s="231" t="s">
        <v>131</v>
      </c>
      <c r="AU142" s="231" t="s">
        <v>79</v>
      </c>
      <c r="AY142" s="19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77</v>
      </c>
      <c r="BK142" s="232">
        <f>ROUND(I142*H142,2)</f>
        <v>0</v>
      </c>
      <c r="BL142" s="19" t="s">
        <v>312</v>
      </c>
      <c r="BM142" s="231" t="s">
        <v>256</v>
      </c>
    </row>
    <row r="143" s="2" customFormat="1" ht="16.5" customHeight="1">
      <c r="A143" s="40"/>
      <c r="B143" s="41"/>
      <c r="C143" s="220" t="s">
        <v>219</v>
      </c>
      <c r="D143" s="220" t="s">
        <v>131</v>
      </c>
      <c r="E143" s="221" t="s">
        <v>976</v>
      </c>
      <c r="F143" s="222" t="s">
        <v>977</v>
      </c>
      <c r="G143" s="223" t="s">
        <v>144</v>
      </c>
      <c r="H143" s="224">
        <v>1</v>
      </c>
      <c r="I143" s="225"/>
      <c r="J143" s="226">
        <f>ROUND(I143*H143,2)</f>
        <v>0</v>
      </c>
      <c r="K143" s="222" t="s">
        <v>135</v>
      </c>
      <c r="L143" s="46"/>
      <c r="M143" s="227" t="s">
        <v>19</v>
      </c>
      <c r="N143" s="228" t="s">
        <v>40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312</v>
      </c>
      <c r="AT143" s="231" t="s">
        <v>131</v>
      </c>
      <c r="AU143" s="231" t="s">
        <v>79</v>
      </c>
      <c r="AY143" s="19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77</v>
      </c>
      <c r="BK143" s="232">
        <f>ROUND(I143*H143,2)</f>
        <v>0</v>
      </c>
      <c r="BL143" s="19" t="s">
        <v>312</v>
      </c>
      <c r="BM143" s="231" t="s">
        <v>262</v>
      </c>
    </row>
    <row r="144" s="13" customFormat="1">
      <c r="A144" s="13"/>
      <c r="B144" s="237"/>
      <c r="C144" s="238"/>
      <c r="D144" s="233" t="s">
        <v>170</v>
      </c>
      <c r="E144" s="239" t="s">
        <v>19</v>
      </c>
      <c r="F144" s="240" t="s">
        <v>978</v>
      </c>
      <c r="G144" s="238"/>
      <c r="H144" s="241">
        <v>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170</v>
      </c>
      <c r="AU144" s="247" t="s">
        <v>79</v>
      </c>
      <c r="AV144" s="13" t="s">
        <v>79</v>
      </c>
      <c r="AW144" s="13" t="s">
        <v>31</v>
      </c>
      <c r="AX144" s="13" t="s">
        <v>69</v>
      </c>
      <c r="AY144" s="247" t="s">
        <v>129</v>
      </c>
    </row>
    <row r="145" s="14" customFormat="1">
      <c r="A145" s="14"/>
      <c r="B145" s="248"/>
      <c r="C145" s="249"/>
      <c r="D145" s="233" t="s">
        <v>170</v>
      </c>
      <c r="E145" s="250" t="s">
        <v>19</v>
      </c>
      <c r="F145" s="251" t="s">
        <v>172</v>
      </c>
      <c r="G145" s="249"/>
      <c r="H145" s="252">
        <v>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170</v>
      </c>
      <c r="AU145" s="258" t="s">
        <v>79</v>
      </c>
      <c r="AV145" s="14" t="s">
        <v>136</v>
      </c>
      <c r="AW145" s="14" t="s">
        <v>31</v>
      </c>
      <c r="AX145" s="14" t="s">
        <v>77</v>
      </c>
      <c r="AY145" s="258" t="s">
        <v>129</v>
      </c>
    </row>
    <row r="146" s="2" customFormat="1" ht="16.5" customHeight="1">
      <c r="A146" s="40"/>
      <c r="B146" s="41"/>
      <c r="C146" s="269" t="s">
        <v>181</v>
      </c>
      <c r="D146" s="269" t="s">
        <v>232</v>
      </c>
      <c r="E146" s="270" t="s">
        <v>979</v>
      </c>
      <c r="F146" s="271" t="s">
        <v>980</v>
      </c>
      <c r="G146" s="272" t="s">
        <v>144</v>
      </c>
      <c r="H146" s="273">
        <v>1</v>
      </c>
      <c r="I146" s="274"/>
      <c r="J146" s="275">
        <f>ROUND(I146*H146,2)</f>
        <v>0</v>
      </c>
      <c r="K146" s="271" t="s">
        <v>19</v>
      </c>
      <c r="L146" s="276"/>
      <c r="M146" s="277" t="s">
        <v>19</v>
      </c>
      <c r="N146" s="278" t="s">
        <v>40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593</v>
      </c>
      <c r="AT146" s="231" t="s">
        <v>232</v>
      </c>
      <c r="AU146" s="231" t="s">
        <v>79</v>
      </c>
      <c r="AY146" s="19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77</v>
      </c>
      <c r="BK146" s="232">
        <f>ROUND(I146*H146,2)</f>
        <v>0</v>
      </c>
      <c r="BL146" s="19" t="s">
        <v>312</v>
      </c>
      <c r="BM146" s="231" t="s">
        <v>266</v>
      </c>
    </row>
    <row r="147" s="2" customFormat="1" ht="16.5" customHeight="1">
      <c r="A147" s="40"/>
      <c r="B147" s="41"/>
      <c r="C147" s="220" t="s">
        <v>7</v>
      </c>
      <c r="D147" s="220" t="s">
        <v>131</v>
      </c>
      <c r="E147" s="221" t="s">
        <v>981</v>
      </c>
      <c r="F147" s="222" t="s">
        <v>982</v>
      </c>
      <c r="G147" s="223" t="s">
        <v>144</v>
      </c>
      <c r="H147" s="224">
        <v>1</v>
      </c>
      <c r="I147" s="225"/>
      <c r="J147" s="226">
        <f>ROUND(I147*H147,2)</f>
        <v>0</v>
      </c>
      <c r="K147" s="222" t="s">
        <v>19</v>
      </c>
      <c r="L147" s="46"/>
      <c r="M147" s="227" t="s">
        <v>19</v>
      </c>
      <c r="N147" s="228" t="s">
        <v>40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312</v>
      </c>
      <c r="AT147" s="231" t="s">
        <v>131</v>
      </c>
      <c r="AU147" s="231" t="s">
        <v>79</v>
      </c>
      <c r="AY147" s="19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77</v>
      </c>
      <c r="BK147" s="232">
        <f>ROUND(I147*H147,2)</f>
        <v>0</v>
      </c>
      <c r="BL147" s="19" t="s">
        <v>312</v>
      </c>
      <c r="BM147" s="231" t="s">
        <v>271</v>
      </c>
    </row>
    <row r="148" s="13" customFormat="1">
      <c r="A148" s="13"/>
      <c r="B148" s="237"/>
      <c r="C148" s="238"/>
      <c r="D148" s="233" t="s">
        <v>170</v>
      </c>
      <c r="E148" s="239" t="s">
        <v>19</v>
      </c>
      <c r="F148" s="240" t="s">
        <v>983</v>
      </c>
      <c r="G148" s="238"/>
      <c r="H148" s="241">
        <v>1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170</v>
      </c>
      <c r="AU148" s="247" t="s">
        <v>79</v>
      </c>
      <c r="AV148" s="13" t="s">
        <v>79</v>
      </c>
      <c r="AW148" s="13" t="s">
        <v>31</v>
      </c>
      <c r="AX148" s="13" t="s">
        <v>69</v>
      </c>
      <c r="AY148" s="247" t="s">
        <v>129</v>
      </c>
    </row>
    <row r="149" s="14" customFormat="1">
      <c r="A149" s="14"/>
      <c r="B149" s="248"/>
      <c r="C149" s="249"/>
      <c r="D149" s="233" t="s">
        <v>170</v>
      </c>
      <c r="E149" s="250" t="s">
        <v>19</v>
      </c>
      <c r="F149" s="251" t="s">
        <v>172</v>
      </c>
      <c r="G149" s="249"/>
      <c r="H149" s="252">
        <v>1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170</v>
      </c>
      <c r="AU149" s="258" t="s">
        <v>79</v>
      </c>
      <c r="AV149" s="14" t="s">
        <v>136</v>
      </c>
      <c r="AW149" s="14" t="s">
        <v>31</v>
      </c>
      <c r="AX149" s="14" t="s">
        <v>77</v>
      </c>
      <c r="AY149" s="258" t="s">
        <v>129</v>
      </c>
    </row>
    <row r="150" s="2" customFormat="1" ht="16.5" customHeight="1">
      <c r="A150" s="40"/>
      <c r="B150" s="41"/>
      <c r="C150" s="220" t="s">
        <v>186</v>
      </c>
      <c r="D150" s="220" t="s">
        <v>131</v>
      </c>
      <c r="E150" s="221" t="s">
        <v>984</v>
      </c>
      <c r="F150" s="222" t="s">
        <v>985</v>
      </c>
      <c r="G150" s="223" t="s">
        <v>144</v>
      </c>
      <c r="H150" s="224">
        <v>1</v>
      </c>
      <c r="I150" s="225"/>
      <c r="J150" s="226">
        <f>ROUND(I150*H150,2)</f>
        <v>0</v>
      </c>
      <c r="K150" s="222" t="s">
        <v>135</v>
      </c>
      <c r="L150" s="46"/>
      <c r="M150" s="227" t="s">
        <v>19</v>
      </c>
      <c r="N150" s="228" t="s">
        <v>40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312</v>
      </c>
      <c r="AT150" s="231" t="s">
        <v>131</v>
      </c>
      <c r="AU150" s="231" t="s">
        <v>79</v>
      </c>
      <c r="AY150" s="19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77</v>
      </c>
      <c r="BK150" s="232">
        <f>ROUND(I150*H150,2)</f>
        <v>0</v>
      </c>
      <c r="BL150" s="19" t="s">
        <v>312</v>
      </c>
      <c r="BM150" s="231" t="s">
        <v>275</v>
      </c>
    </row>
    <row r="151" s="13" customFormat="1">
      <c r="A151" s="13"/>
      <c r="B151" s="237"/>
      <c r="C151" s="238"/>
      <c r="D151" s="233" t="s">
        <v>170</v>
      </c>
      <c r="E151" s="239" t="s">
        <v>19</v>
      </c>
      <c r="F151" s="240" t="s">
        <v>986</v>
      </c>
      <c r="G151" s="238"/>
      <c r="H151" s="241">
        <v>1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170</v>
      </c>
      <c r="AU151" s="247" t="s">
        <v>79</v>
      </c>
      <c r="AV151" s="13" t="s">
        <v>79</v>
      </c>
      <c r="AW151" s="13" t="s">
        <v>31</v>
      </c>
      <c r="AX151" s="13" t="s">
        <v>69</v>
      </c>
      <c r="AY151" s="247" t="s">
        <v>129</v>
      </c>
    </row>
    <row r="152" s="14" customFormat="1">
      <c r="A152" s="14"/>
      <c r="B152" s="248"/>
      <c r="C152" s="249"/>
      <c r="D152" s="233" t="s">
        <v>170</v>
      </c>
      <c r="E152" s="250" t="s">
        <v>19</v>
      </c>
      <c r="F152" s="251" t="s">
        <v>172</v>
      </c>
      <c r="G152" s="249"/>
      <c r="H152" s="252">
        <v>1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8" t="s">
        <v>170</v>
      </c>
      <c r="AU152" s="258" t="s">
        <v>79</v>
      </c>
      <c r="AV152" s="14" t="s">
        <v>136</v>
      </c>
      <c r="AW152" s="14" t="s">
        <v>31</v>
      </c>
      <c r="AX152" s="14" t="s">
        <v>77</v>
      </c>
      <c r="AY152" s="258" t="s">
        <v>129</v>
      </c>
    </row>
    <row r="153" s="2" customFormat="1" ht="16.5" customHeight="1">
      <c r="A153" s="40"/>
      <c r="B153" s="41"/>
      <c r="C153" s="220" t="s">
        <v>245</v>
      </c>
      <c r="D153" s="220" t="s">
        <v>131</v>
      </c>
      <c r="E153" s="221" t="s">
        <v>987</v>
      </c>
      <c r="F153" s="222" t="s">
        <v>988</v>
      </c>
      <c r="G153" s="223" t="s">
        <v>358</v>
      </c>
      <c r="H153" s="224">
        <v>1</v>
      </c>
      <c r="I153" s="225"/>
      <c r="J153" s="226">
        <f>ROUND(I153*H153,2)</f>
        <v>0</v>
      </c>
      <c r="K153" s="222" t="s">
        <v>19</v>
      </c>
      <c r="L153" s="46"/>
      <c r="M153" s="295" t="s">
        <v>19</v>
      </c>
      <c r="N153" s="296" t="s">
        <v>40</v>
      </c>
      <c r="O153" s="281"/>
      <c r="P153" s="282">
        <f>O153*H153</f>
        <v>0</v>
      </c>
      <c r="Q153" s="282">
        <v>0</v>
      </c>
      <c r="R153" s="282">
        <f>Q153*H153</f>
        <v>0</v>
      </c>
      <c r="S153" s="282">
        <v>0</v>
      </c>
      <c r="T153" s="28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312</v>
      </c>
      <c r="AT153" s="231" t="s">
        <v>131</v>
      </c>
      <c r="AU153" s="231" t="s">
        <v>79</v>
      </c>
      <c r="AY153" s="19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77</v>
      </c>
      <c r="BK153" s="232">
        <f>ROUND(I153*H153,2)</f>
        <v>0</v>
      </c>
      <c r="BL153" s="19" t="s">
        <v>312</v>
      </c>
      <c r="BM153" s="231" t="s">
        <v>279</v>
      </c>
    </row>
    <row r="154" s="2" customFormat="1" ht="6.96" customHeight="1">
      <c r="A154" s="40"/>
      <c r="B154" s="61"/>
      <c r="C154" s="62"/>
      <c r="D154" s="62"/>
      <c r="E154" s="62"/>
      <c r="F154" s="62"/>
      <c r="G154" s="62"/>
      <c r="H154" s="62"/>
      <c r="I154" s="168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sheet="1" autoFilter="0" formatColumns="0" formatRows="0" objects="1" scenarios="1" spinCount="100000" saltValue="/itIHSIkKumAL4cn8N06ZjEZ0rxN7QsGZAQEb2ZDnO7it+wXVGwxe3woZlJTE0q1E1LTwvcy1C/sRRdMEyy2Rw==" hashValue="ABYCIfEnKzgrnhBVJbjZVdi0dQbpnLNYhheKNxXcPcvzcqfieQDa++mwLHhfC/CjWzIzZ1jZO7ZPBQ84ZW8LQQ==" algorithmName="SHA-512" password="CC35"/>
  <autoFilter ref="C87:K15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989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ROUND(J83,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ROUND((SUM(BE83:BE122)),  2)</f>
        <v>0</v>
      </c>
      <c r="G33" s="40"/>
      <c r="H33" s="40"/>
      <c r="I33" s="157">
        <v>0.20999999999999999</v>
      </c>
      <c r="J33" s="156">
        <f>ROUND(((SUM(BE83:BE122))*I33),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ROUND((SUM(BF83:BF122)),  2)</f>
        <v>0</v>
      </c>
      <c r="G34" s="40"/>
      <c r="H34" s="40"/>
      <c r="I34" s="157">
        <v>0.14999999999999999</v>
      </c>
      <c r="J34" s="156">
        <f>ROUND(((SUM(BF83:BF122))*I34),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ROUND((SUM(BG83:BG122)),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ROUND((SUM(BH83:BH122)),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ROUND((SUM(BI83:BI122)),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600 - Ochrana vedení s...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J83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J85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78"/>
      <c r="C62" s="179"/>
      <c r="D62" s="180" t="s">
        <v>920</v>
      </c>
      <c r="E62" s="181"/>
      <c r="F62" s="181"/>
      <c r="G62" s="181"/>
      <c r="H62" s="181"/>
      <c r="I62" s="182"/>
      <c r="J62" s="183">
        <f>J90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86"/>
      <c r="D63" s="187" t="s">
        <v>576</v>
      </c>
      <c r="E63" s="188"/>
      <c r="F63" s="188"/>
      <c r="G63" s="188"/>
      <c r="H63" s="188"/>
      <c r="I63" s="189"/>
      <c r="J63" s="190">
        <f>J91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138"/>
      <c r="J64" s="42"/>
      <c r="K64" s="4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168"/>
      <c r="J65" s="62"/>
      <c r="K65" s="6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171"/>
      <c r="J69" s="64"/>
      <c r="K69" s="64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114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72" t="str">
        <f>E7</f>
        <v xml:space="preserve"> 2950176 CYKLO SATALICE - VINOŘ, PRAHA 19-2</v>
      </c>
      <c r="F73" s="34"/>
      <c r="G73" s="34"/>
      <c r="H73" s="34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99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SO 600 - Ochrana vedení s...</v>
      </c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 </v>
      </c>
      <c r="G77" s="42"/>
      <c r="H77" s="42"/>
      <c r="I77" s="142" t="s">
        <v>23</v>
      </c>
      <c r="J77" s="74" t="str">
        <f>IF(J12="","",J12)</f>
        <v>25. 5. 2020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142" t="s">
        <v>30</v>
      </c>
      <c r="J79" s="38" t="str">
        <f>E21</f>
        <v xml:space="preserve"> 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28</v>
      </c>
      <c r="D80" s="42"/>
      <c r="E80" s="42"/>
      <c r="F80" s="29" t="str">
        <f>IF(E18="","",E18)</f>
        <v>Vyplň údaj</v>
      </c>
      <c r="G80" s="42"/>
      <c r="H80" s="42"/>
      <c r="I80" s="142" t="s">
        <v>32</v>
      </c>
      <c r="J80" s="38" t="str">
        <f>E24</f>
        <v xml:space="preserve">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92"/>
      <c r="B82" s="193"/>
      <c r="C82" s="194" t="s">
        <v>115</v>
      </c>
      <c r="D82" s="195" t="s">
        <v>54</v>
      </c>
      <c r="E82" s="195" t="s">
        <v>50</v>
      </c>
      <c r="F82" s="195" t="s">
        <v>51</v>
      </c>
      <c r="G82" s="195" t="s">
        <v>116</v>
      </c>
      <c r="H82" s="195" t="s">
        <v>117</v>
      </c>
      <c r="I82" s="196" t="s">
        <v>118</v>
      </c>
      <c r="J82" s="195" t="s">
        <v>103</v>
      </c>
      <c r="K82" s="197" t="s">
        <v>119</v>
      </c>
      <c r="L82" s="198"/>
      <c r="M82" s="94" t="s">
        <v>19</v>
      </c>
      <c r="N82" s="95" t="s">
        <v>39</v>
      </c>
      <c r="O82" s="95" t="s">
        <v>120</v>
      </c>
      <c r="P82" s="95" t="s">
        <v>121</v>
      </c>
      <c r="Q82" s="95" t="s">
        <v>122</v>
      </c>
      <c r="R82" s="95" t="s">
        <v>123</v>
      </c>
      <c r="S82" s="95" t="s">
        <v>124</v>
      </c>
      <c r="T82" s="96" t="s">
        <v>125</v>
      </c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</row>
    <row r="83" s="2" customFormat="1" ht="22.8" customHeight="1">
      <c r="A83" s="40"/>
      <c r="B83" s="41"/>
      <c r="C83" s="101" t="s">
        <v>126</v>
      </c>
      <c r="D83" s="42"/>
      <c r="E83" s="42"/>
      <c r="F83" s="42"/>
      <c r="G83" s="42"/>
      <c r="H83" s="42"/>
      <c r="I83" s="138"/>
      <c r="J83" s="199">
        <f>BK83</f>
        <v>0</v>
      </c>
      <c r="K83" s="42"/>
      <c r="L83" s="46"/>
      <c r="M83" s="97"/>
      <c r="N83" s="200"/>
      <c r="O83" s="98"/>
      <c r="P83" s="201">
        <f>P84+P90</f>
        <v>0</v>
      </c>
      <c r="Q83" s="98"/>
      <c r="R83" s="201">
        <f>R84+R90</f>
        <v>0</v>
      </c>
      <c r="S83" s="98"/>
      <c r="T83" s="202">
        <f>T84+T90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68</v>
      </c>
      <c r="AU83" s="19" t="s">
        <v>104</v>
      </c>
      <c r="BK83" s="203">
        <f>BK84+BK90</f>
        <v>0</v>
      </c>
    </row>
    <row r="84" s="12" customFormat="1" ht="25.92" customHeight="1">
      <c r="A84" s="12"/>
      <c r="B84" s="204"/>
      <c r="C84" s="205"/>
      <c r="D84" s="206" t="s">
        <v>68</v>
      </c>
      <c r="E84" s="207" t="s">
        <v>127</v>
      </c>
      <c r="F84" s="207" t="s">
        <v>128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</f>
        <v>0</v>
      </c>
      <c r="Q84" s="212"/>
      <c r="R84" s="213">
        <f>R85</f>
        <v>0</v>
      </c>
      <c r="S84" s="212"/>
      <c r="T84" s="21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77</v>
      </c>
      <c r="AT84" s="216" t="s">
        <v>68</v>
      </c>
      <c r="AU84" s="216" t="s">
        <v>69</v>
      </c>
      <c r="AY84" s="215" t="s">
        <v>129</v>
      </c>
      <c r="BK84" s="217">
        <f>BK85</f>
        <v>0</v>
      </c>
    </row>
    <row r="85" s="12" customFormat="1" ht="22.8" customHeight="1">
      <c r="A85" s="12"/>
      <c r="B85" s="204"/>
      <c r="C85" s="205"/>
      <c r="D85" s="206" t="s">
        <v>68</v>
      </c>
      <c r="E85" s="218" t="s">
        <v>77</v>
      </c>
      <c r="F85" s="218" t="s">
        <v>130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SUM(P86:P89)</f>
        <v>0</v>
      </c>
      <c r="Q85" s="212"/>
      <c r="R85" s="213">
        <f>SUM(R86:R89)</f>
        <v>0</v>
      </c>
      <c r="S85" s="212"/>
      <c r="T85" s="214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77</v>
      </c>
      <c r="AT85" s="216" t="s">
        <v>68</v>
      </c>
      <c r="AU85" s="216" t="s">
        <v>77</v>
      </c>
      <c r="AY85" s="215" t="s">
        <v>129</v>
      </c>
      <c r="BK85" s="217">
        <f>SUM(BK86:BK89)</f>
        <v>0</v>
      </c>
    </row>
    <row r="86" s="2" customFormat="1" ht="21.75" customHeight="1">
      <c r="A86" s="40"/>
      <c r="B86" s="41"/>
      <c r="C86" s="220" t="s">
        <v>77</v>
      </c>
      <c r="D86" s="220" t="s">
        <v>131</v>
      </c>
      <c r="E86" s="221" t="s">
        <v>584</v>
      </c>
      <c r="F86" s="222" t="s">
        <v>585</v>
      </c>
      <c r="G86" s="223" t="s">
        <v>235</v>
      </c>
      <c r="H86" s="224">
        <v>105.40000000000001</v>
      </c>
      <c r="I86" s="225"/>
      <c r="J86" s="226">
        <f>ROUND(I86*H86,2)</f>
        <v>0</v>
      </c>
      <c r="K86" s="222" t="s">
        <v>135</v>
      </c>
      <c r="L86" s="46"/>
      <c r="M86" s="227" t="s">
        <v>19</v>
      </c>
      <c r="N86" s="228" t="s">
        <v>40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136</v>
      </c>
      <c r="AT86" s="231" t="s">
        <v>131</v>
      </c>
      <c r="AU86" s="231" t="s">
        <v>79</v>
      </c>
      <c r="AY86" s="19" t="s">
        <v>129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77</v>
      </c>
      <c r="BK86" s="232">
        <f>ROUND(I86*H86,2)</f>
        <v>0</v>
      </c>
      <c r="BL86" s="19" t="s">
        <v>136</v>
      </c>
      <c r="BM86" s="231" t="s">
        <v>79</v>
      </c>
    </row>
    <row r="87" s="13" customFormat="1">
      <c r="A87" s="13"/>
      <c r="B87" s="237"/>
      <c r="C87" s="238"/>
      <c r="D87" s="233" t="s">
        <v>170</v>
      </c>
      <c r="E87" s="239" t="s">
        <v>19</v>
      </c>
      <c r="F87" s="240" t="s">
        <v>990</v>
      </c>
      <c r="G87" s="238"/>
      <c r="H87" s="241">
        <v>105.40000000000001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7" t="s">
        <v>170</v>
      </c>
      <c r="AU87" s="247" t="s">
        <v>79</v>
      </c>
      <c r="AV87" s="13" t="s">
        <v>79</v>
      </c>
      <c r="AW87" s="13" t="s">
        <v>31</v>
      </c>
      <c r="AX87" s="13" t="s">
        <v>69</v>
      </c>
      <c r="AY87" s="247" t="s">
        <v>129</v>
      </c>
    </row>
    <row r="88" s="14" customFormat="1">
      <c r="A88" s="14"/>
      <c r="B88" s="248"/>
      <c r="C88" s="249"/>
      <c r="D88" s="233" t="s">
        <v>170</v>
      </c>
      <c r="E88" s="250" t="s">
        <v>19</v>
      </c>
      <c r="F88" s="251" t="s">
        <v>172</v>
      </c>
      <c r="G88" s="249"/>
      <c r="H88" s="252">
        <v>105.40000000000001</v>
      </c>
      <c r="I88" s="253"/>
      <c r="J88" s="249"/>
      <c r="K88" s="249"/>
      <c r="L88" s="254"/>
      <c r="M88" s="255"/>
      <c r="N88" s="256"/>
      <c r="O88" s="256"/>
      <c r="P88" s="256"/>
      <c r="Q88" s="256"/>
      <c r="R88" s="256"/>
      <c r="S88" s="256"/>
      <c r="T88" s="25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8" t="s">
        <v>170</v>
      </c>
      <c r="AU88" s="258" t="s">
        <v>79</v>
      </c>
      <c r="AV88" s="14" t="s">
        <v>136</v>
      </c>
      <c r="AW88" s="14" t="s">
        <v>31</v>
      </c>
      <c r="AX88" s="14" t="s">
        <v>77</v>
      </c>
      <c r="AY88" s="258" t="s">
        <v>129</v>
      </c>
    </row>
    <row r="89" s="2" customFormat="1" ht="21.75" customHeight="1">
      <c r="A89" s="40"/>
      <c r="B89" s="41"/>
      <c r="C89" s="220" t="s">
        <v>79</v>
      </c>
      <c r="D89" s="220" t="s">
        <v>131</v>
      </c>
      <c r="E89" s="221" t="s">
        <v>254</v>
      </c>
      <c r="F89" s="222" t="s">
        <v>255</v>
      </c>
      <c r="G89" s="223" t="s">
        <v>180</v>
      </c>
      <c r="H89" s="224">
        <v>62</v>
      </c>
      <c r="I89" s="225"/>
      <c r="J89" s="226">
        <f>ROUND(I89*H89,2)</f>
        <v>0</v>
      </c>
      <c r="K89" s="222" t="s">
        <v>135</v>
      </c>
      <c r="L89" s="46"/>
      <c r="M89" s="227" t="s">
        <v>19</v>
      </c>
      <c r="N89" s="228" t="s">
        <v>40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136</v>
      </c>
      <c r="AT89" s="231" t="s">
        <v>131</v>
      </c>
      <c r="AU89" s="231" t="s">
        <v>79</v>
      </c>
      <c r="AY89" s="19" t="s">
        <v>129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77</v>
      </c>
      <c r="BK89" s="232">
        <f>ROUND(I89*H89,2)</f>
        <v>0</v>
      </c>
      <c r="BL89" s="19" t="s">
        <v>136</v>
      </c>
      <c r="BM89" s="231" t="s">
        <v>136</v>
      </c>
    </row>
    <row r="90" s="12" customFormat="1" ht="25.92" customHeight="1">
      <c r="A90" s="12"/>
      <c r="B90" s="204"/>
      <c r="C90" s="205"/>
      <c r="D90" s="206" t="s">
        <v>68</v>
      </c>
      <c r="E90" s="207" t="s">
        <v>232</v>
      </c>
      <c r="F90" s="207" t="s">
        <v>960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</f>
        <v>0</v>
      </c>
      <c r="Q90" s="212"/>
      <c r="R90" s="213">
        <f>R91</f>
        <v>0</v>
      </c>
      <c r="S90" s="212"/>
      <c r="T90" s="214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5" t="s">
        <v>141</v>
      </c>
      <c r="AT90" s="216" t="s">
        <v>68</v>
      </c>
      <c r="AU90" s="216" t="s">
        <v>69</v>
      </c>
      <c r="AY90" s="215" t="s">
        <v>129</v>
      </c>
      <c r="BK90" s="217">
        <f>BK91</f>
        <v>0</v>
      </c>
    </row>
    <row r="91" s="12" customFormat="1" ht="22.8" customHeight="1">
      <c r="A91" s="12"/>
      <c r="B91" s="204"/>
      <c r="C91" s="205"/>
      <c r="D91" s="206" t="s">
        <v>68</v>
      </c>
      <c r="E91" s="218" t="s">
        <v>613</v>
      </c>
      <c r="F91" s="218" t="s">
        <v>614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SUM(P92:P122)</f>
        <v>0</v>
      </c>
      <c r="Q91" s="212"/>
      <c r="R91" s="213">
        <f>SUM(R92:R122)</f>
        <v>0</v>
      </c>
      <c r="S91" s="212"/>
      <c r="T91" s="214">
        <f>SUM(T92:T122)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5" t="s">
        <v>141</v>
      </c>
      <c r="AT91" s="216" t="s">
        <v>68</v>
      </c>
      <c r="AU91" s="216" t="s">
        <v>77</v>
      </c>
      <c r="AY91" s="215" t="s">
        <v>129</v>
      </c>
      <c r="BK91" s="217">
        <f>SUM(BK92:BK122)</f>
        <v>0</v>
      </c>
    </row>
    <row r="92" s="2" customFormat="1" ht="33" customHeight="1">
      <c r="A92" s="40"/>
      <c r="B92" s="41"/>
      <c r="C92" s="220" t="s">
        <v>141</v>
      </c>
      <c r="D92" s="220" t="s">
        <v>131</v>
      </c>
      <c r="E92" s="221" t="s">
        <v>615</v>
      </c>
      <c r="F92" s="222" t="s">
        <v>616</v>
      </c>
      <c r="G92" s="223" t="s">
        <v>349</v>
      </c>
      <c r="H92" s="224">
        <v>620</v>
      </c>
      <c r="I92" s="225"/>
      <c r="J92" s="226">
        <f>ROUND(I92*H92,2)</f>
        <v>0</v>
      </c>
      <c r="K92" s="222" t="s">
        <v>135</v>
      </c>
      <c r="L92" s="46"/>
      <c r="M92" s="227" t="s">
        <v>19</v>
      </c>
      <c r="N92" s="228" t="s">
        <v>40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312</v>
      </c>
      <c r="AT92" s="231" t="s">
        <v>131</v>
      </c>
      <c r="AU92" s="231" t="s">
        <v>79</v>
      </c>
      <c r="AY92" s="19" t="s">
        <v>129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77</v>
      </c>
      <c r="BK92" s="232">
        <f>ROUND(I92*H92,2)</f>
        <v>0</v>
      </c>
      <c r="BL92" s="19" t="s">
        <v>312</v>
      </c>
      <c r="BM92" s="231" t="s">
        <v>145</v>
      </c>
    </row>
    <row r="93" s="13" customFormat="1">
      <c r="A93" s="13"/>
      <c r="B93" s="237"/>
      <c r="C93" s="238"/>
      <c r="D93" s="233" t="s">
        <v>170</v>
      </c>
      <c r="E93" s="239" t="s">
        <v>19</v>
      </c>
      <c r="F93" s="240" t="s">
        <v>991</v>
      </c>
      <c r="G93" s="238"/>
      <c r="H93" s="241">
        <v>540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7" t="s">
        <v>170</v>
      </c>
      <c r="AU93" s="247" t="s">
        <v>79</v>
      </c>
      <c r="AV93" s="13" t="s">
        <v>79</v>
      </c>
      <c r="AW93" s="13" t="s">
        <v>31</v>
      </c>
      <c r="AX93" s="13" t="s">
        <v>69</v>
      </c>
      <c r="AY93" s="247" t="s">
        <v>129</v>
      </c>
    </row>
    <row r="94" s="13" customFormat="1">
      <c r="A94" s="13"/>
      <c r="B94" s="237"/>
      <c r="C94" s="238"/>
      <c r="D94" s="233" t="s">
        <v>170</v>
      </c>
      <c r="E94" s="239" t="s">
        <v>19</v>
      </c>
      <c r="F94" s="240" t="s">
        <v>992</v>
      </c>
      <c r="G94" s="238"/>
      <c r="H94" s="241">
        <v>80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7" t="s">
        <v>170</v>
      </c>
      <c r="AU94" s="247" t="s">
        <v>79</v>
      </c>
      <c r="AV94" s="13" t="s">
        <v>79</v>
      </c>
      <c r="AW94" s="13" t="s">
        <v>31</v>
      </c>
      <c r="AX94" s="13" t="s">
        <v>69</v>
      </c>
      <c r="AY94" s="247" t="s">
        <v>129</v>
      </c>
    </row>
    <row r="95" s="14" customFormat="1">
      <c r="A95" s="14"/>
      <c r="B95" s="248"/>
      <c r="C95" s="249"/>
      <c r="D95" s="233" t="s">
        <v>170</v>
      </c>
      <c r="E95" s="250" t="s">
        <v>19</v>
      </c>
      <c r="F95" s="251" t="s">
        <v>172</v>
      </c>
      <c r="G95" s="249"/>
      <c r="H95" s="252">
        <v>620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8" t="s">
        <v>170</v>
      </c>
      <c r="AU95" s="258" t="s">
        <v>79</v>
      </c>
      <c r="AV95" s="14" t="s">
        <v>136</v>
      </c>
      <c r="AW95" s="14" t="s">
        <v>31</v>
      </c>
      <c r="AX95" s="14" t="s">
        <v>77</v>
      </c>
      <c r="AY95" s="258" t="s">
        <v>129</v>
      </c>
    </row>
    <row r="96" s="2" customFormat="1" ht="21.75" customHeight="1">
      <c r="A96" s="40"/>
      <c r="B96" s="41"/>
      <c r="C96" s="220" t="s">
        <v>136</v>
      </c>
      <c r="D96" s="220" t="s">
        <v>131</v>
      </c>
      <c r="E96" s="221" t="s">
        <v>617</v>
      </c>
      <c r="F96" s="222" t="s">
        <v>618</v>
      </c>
      <c r="G96" s="223" t="s">
        <v>349</v>
      </c>
      <c r="H96" s="224">
        <v>620</v>
      </c>
      <c r="I96" s="225"/>
      <c r="J96" s="226">
        <f>ROUND(I96*H96,2)</f>
        <v>0</v>
      </c>
      <c r="K96" s="222" t="s">
        <v>135</v>
      </c>
      <c r="L96" s="46"/>
      <c r="M96" s="227" t="s">
        <v>19</v>
      </c>
      <c r="N96" s="228" t="s">
        <v>40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312</v>
      </c>
      <c r="AT96" s="231" t="s">
        <v>131</v>
      </c>
      <c r="AU96" s="231" t="s">
        <v>79</v>
      </c>
      <c r="AY96" s="19" t="s">
        <v>129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77</v>
      </c>
      <c r="BK96" s="232">
        <f>ROUND(I96*H96,2)</f>
        <v>0</v>
      </c>
      <c r="BL96" s="19" t="s">
        <v>312</v>
      </c>
      <c r="BM96" s="231" t="s">
        <v>148</v>
      </c>
    </row>
    <row r="97" s="13" customFormat="1">
      <c r="A97" s="13"/>
      <c r="B97" s="237"/>
      <c r="C97" s="238"/>
      <c r="D97" s="233" t="s">
        <v>170</v>
      </c>
      <c r="E97" s="239" t="s">
        <v>19</v>
      </c>
      <c r="F97" s="240" t="s">
        <v>993</v>
      </c>
      <c r="G97" s="238"/>
      <c r="H97" s="241">
        <v>620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170</v>
      </c>
      <c r="AU97" s="247" t="s">
        <v>79</v>
      </c>
      <c r="AV97" s="13" t="s">
        <v>79</v>
      </c>
      <c r="AW97" s="13" t="s">
        <v>31</v>
      </c>
      <c r="AX97" s="13" t="s">
        <v>69</v>
      </c>
      <c r="AY97" s="247" t="s">
        <v>129</v>
      </c>
    </row>
    <row r="98" s="14" customFormat="1">
      <c r="A98" s="14"/>
      <c r="B98" s="248"/>
      <c r="C98" s="249"/>
      <c r="D98" s="233" t="s">
        <v>170</v>
      </c>
      <c r="E98" s="250" t="s">
        <v>19</v>
      </c>
      <c r="F98" s="251" t="s">
        <v>172</v>
      </c>
      <c r="G98" s="249"/>
      <c r="H98" s="252">
        <v>620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8" t="s">
        <v>170</v>
      </c>
      <c r="AU98" s="258" t="s">
        <v>79</v>
      </c>
      <c r="AV98" s="14" t="s">
        <v>136</v>
      </c>
      <c r="AW98" s="14" t="s">
        <v>31</v>
      </c>
      <c r="AX98" s="14" t="s">
        <v>77</v>
      </c>
      <c r="AY98" s="258" t="s">
        <v>129</v>
      </c>
    </row>
    <row r="99" s="2" customFormat="1" ht="16.5" customHeight="1">
      <c r="A99" s="40"/>
      <c r="B99" s="41"/>
      <c r="C99" s="269" t="s">
        <v>149</v>
      </c>
      <c r="D99" s="269" t="s">
        <v>232</v>
      </c>
      <c r="E99" s="270" t="s">
        <v>619</v>
      </c>
      <c r="F99" s="271" t="s">
        <v>620</v>
      </c>
      <c r="G99" s="272" t="s">
        <v>235</v>
      </c>
      <c r="H99" s="273">
        <v>117.18000000000001</v>
      </c>
      <c r="I99" s="274"/>
      <c r="J99" s="275">
        <f>ROUND(I99*H99,2)</f>
        <v>0</v>
      </c>
      <c r="K99" s="271" t="s">
        <v>135</v>
      </c>
      <c r="L99" s="276"/>
      <c r="M99" s="277" t="s">
        <v>19</v>
      </c>
      <c r="N99" s="278" t="s">
        <v>40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593</v>
      </c>
      <c r="AT99" s="231" t="s">
        <v>232</v>
      </c>
      <c r="AU99" s="231" t="s">
        <v>79</v>
      </c>
      <c r="AY99" s="19" t="s">
        <v>129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77</v>
      </c>
      <c r="BK99" s="232">
        <f>ROUND(I99*H99,2)</f>
        <v>0</v>
      </c>
      <c r="BL99" s="19" t="s">
        <v>312</v>
      </c>
      <c r="BM99" s="231" t="s">
        <v>152</v>
      </c>
    </row>
    <row r="100" s="13" customFormat="1">
      <c r="A100" s="13"/>
      <c r="B100" s="237"/>
      <c r="C100" s="238"/>
      <c r="D100" s="233" t="s">
        <v>170</v>
      </c>
      <c r="E100" s="239" t="s">
        <v>19</v>
      </c>
      <c r="F100" s="240" t="s">
        <v>994</v>
      </c>
      <c r="G100" s="238"/>
      <c r="H100" s="241">
        <v>117.18000000000001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170</v>
      </c>
      <c r="AU100" s="247" t="s">
        <v>79</v>
      </c>
      <c r="AV100" s="13" t="s">
        <v>79</v>
      </c>
      <c r="AW100" s="13" t="s">
        <v>31</v>
      </c>
      <c r="AX100" s="13" t="s">
        <v>69</v>
      </c>
      <c r="AY100" s="247" t="s">
        <v>129</v>
      </c>
    </row>
    <row r="101" s="14" customFormat="1">
      <c r="A101" s="14"/>
      <c r="B101" s="248"/>
      <c r="C101" s="249"/>
      <c r="D101" s="233" t="s">
        <v>170</v>
      </c>
      <c r="E101" s="250" t="s">
        <v>19</v>
      </c>
      <c r="F101" s="251" t="s">
        <v>172</v>
      </c>
      <c r="G101" s="249"/>
      <c r="H101" s="252">
        <v>117.18000000000001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8" t="s">
        <v>170</v>
      </c>
      <c r="AU101" s="258" t="s">
        <v>79</v>
      </c>
      <c r="AV101" s="14" t="s">
        <v>136</v>
      </c>
      <c r="AW101" s="14" t="s">
        <v>31</v>
      </c>
      <c r="AX101" s="14" t="s">
        <v>77</v>
      </c>
      <c r="AY101" s="258" t="s">
        <v>129</v>
      </c>
    </row>
    <row r="102" s="2" customFormat="1" ht="16.5" customHeight="1">
      <c r="A102" s="40"/>
      <c r="B102" s="41"/>
      <c r="C102" s="269" t="s">
        <v>145</v>
      </c>
      <c r="D102" s="269" t="s">
        <v>232</v>
      </c>
      <c r="E102" s="270" t="s">
        <v>622</v>
      </c>
      <c r="F102" s="271" t="s">
        <v>623</v>
      </c>
      <c r="G102" s="272" t="s">
        <v>349</v>
      </c>
      <c r="H102" s="273">
        <v>620</v>
      </c>
      <c r="I102" s="274"/>
      <c r="J102" s="275">
        <f>ROUND(I102*H102,2)</f>
        <v>0</v>
      </c>
      <c r="K102" s="271" t="s">
        <v>135</v>
      </c>
      <c r="L102" s="276"/>
      <c r="M102" s="277" t="s">
        <v>19</v>
      </c>
      <c r="N102" s="278" t="s">
        <v>40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593</v>
      </c>
      <c r="AT102" s="231" t="s">
        <v>232</v>
      </c>
      <c r="AU102" s="231" t="s">
        <v>79</v>
      </c>
      <c r="AY102" s="19" t="s">
        <v>129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77</v>
      </c>
      <c r="BK102" s="232">
        <f>ROUND(I102*H102,2)</f>
        <v>0</v>
      </c>
      <c r="BL102" s="19" t="s">
        <v>312</v>
      </c>
      <c r="BM102" s="231" t="s">
        <v>155</v>
      </c>
    </row>
    <row r="103" s="13" customFormat="1">
      <c r="A103" s="13"/>
      <c r="B103" s="237"/>
      <c r="C103" s="238"/>
      <c r="D103" s="233" t="s">
        <v>170</v>
      </c>
      <c r="E103" s="239" t="s">
        <v>19</v>
      </c>
      <c r="F103" s="240" t="s">
        <v>993</v>
      </c>
      <c r="G103" s="238"/>
      <c r="H103" s="241">
        <v>620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170</v>
      </c>
      <c r="AU103" s="247" t="s">
        <v>79</v>
      </c>
      <c r="AV103" s="13" t="s">
        <v>79</v>
      </c>
      <c r="AW103" s="13" t="s">
        <v>31</v>
      </c>
      <c r="AX103" s="13" t="s">
        <v>69</v>
      </c>
      <c r="AY103" s="247" t="s">
        <v>129</v>
      </c>
    </row>
    <row r="104" s="14" customFormat="1">
      <c r="A104" s="14"/>
      <c r="B104" s="248"/>
      <c r="C104" s="249"/>
      <c r="D104" s="233" t="s">
        <v>170</v>
      </c>
      <c r="E104" s="250" t="s">
        <v>19</v>
      </c>
      <c r="F104" s="251" t="s">
        <v>172</v>
      </c>
      <c r="G104" s="249"/>
      <c r="H104" s="252">
        <v>620</v>
      </c>
      <c r="I104" s="253"/>
      <c r="J104" s="249"/>
      <c r="K104" s="249"/>
      <c r="L104" s="254"/>
      <c r="M104" s="255"/>
      <c r="N104" s="256"/>
      <c r="O104" s="256"/>
      <c r="P104" s="256"/>
      <c r="Q104" s="256"/>
      <c r="R104" s="256"/>
      <c r="S104" s="256"/>
      <c r="T104" s="25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8" t="s">
        <v>170</v>
      </c>
      <c r="AU104" s="258" t="s">
        <v>79</v>
      </c>
      <c r="AV104" s="14" t="s">
        <v>136</v>
      </c>
      <c r="AW104" s="14" t="s">
        <v>31</v>
      </c>
      <c r="AX104" s="14" t="s">
        <v>77</v>
      </c>
      <c r="AY104" s="258" t="s">
        <v>129</v>
      </c>
    </row>
    <row r="105" s="2" customFormat="1" ht="21.75" customHeight="1">
      <c r="A105" s="40"/>
      <c r="B105" s="41"/>
      <c r="C105" s="220" t="s">
        <v>156</v>
      </c>
      <c r="D105" s="220" t="s">
        <v>131</v>
      </c>
      <c r="E105" s="221" t="s">
        <v>995</v>
      </c>
      <c r="F105" s="222" t="s">
        <v>996</v>
      </c>
      <c r="G105" s="223" t="s">
        <v>349</v>
      </c>
      <c r="H105" s="224">
        <v>620</v>
      </c>
      <c r="I105" s="225"/>
      <c r="J105" s="226">
        <f>ROUND(I105*H105,2)</f>
        <v>0</v>
      </c>
      <c r="K105" s="222" t="s">
        <v>135</v>
      </c>
      <c r="L105" s="46"/>
      <c r="M105" s="227" t="s">
        <v>19</v>
      </c>
      <c r="N105" s="228" t="s">
        <v>40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312</v>
      </c>
      <c r="AT105" s="231" t="s">
        <v>131</v>
      </c>
      <c r="AU105" s="231" t="s">
        <v>79</v>
      </c>
      <c r="AY105" s="19" t="s">
        <v>129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77</v>
      </c>
      <c r="BK105" s="232">
        <f>ROUND(I105*H105,2)</f>
        <v>0</v>
      </c>
      <c r="BL105" s="19" t="s">
        <v>312</v>
      </c>
      <c r="BM105" s="231" t="s">
        <v>159</v>
      </c>
    </row>
    <row r="106" s="13" customFormat="1">
      <c r="A106" s="13"/>
      <c r="B106" s="237"/>
      <c r="C106" s="238"/>
      <c r="D106" s="233" t="s">
        <v>170</v>
      </c>
      <c r="E106" s="239" t="s">
        <v>19</v>
      </c>
      <c r="F106" s="240" t="s">
        <v>993</v>
      </c>
      <c r="G106" s="238"/>
      <c r="H106" s="241">
        <v>620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7" t="s">
        <v>170</v>
      </c>
      <c r="AU106" s="247" t="s">
        <v>79</v>
      </c>
      <c r="AV106" s="13" t="s">
        <v>79</v>
      </c>
      <c r="AW106" s="13" t="s">
        <v>31</v>
      </c>
      <c r="AX106" s="13" t="s">
        <v>69</v>
      </c>
      <c r="AY106" s="247" t="s">
        <v>129</v>
      </c>
    </row>
    <row r="107" s="14" customFormat="1">
      <c r="A107" s="14"/>
      <c r="B107" s="248"/>
      <c r="C107" s="249"/>
      <c r="D107" s="233" t="s">
        <v>170</v>
      </c>
      <c r="E107" s="250" t="s">
        <v>19</v>
      </c>
      <c r="F107" s="251" t="s">
        <v>172</v>
      </c>
      <c r="G107" s="249"/>
      <c r="H107" s="252">
        <v>620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8" t="s">
        <v>170</v>
      </c>
      <c r="AU107" s="258" t="s">
        <v>79</v>
      </c>
      <c r="AV107" s="14" t="s">
        <v>136</v>
      </c>
      <c r="AW107" s="14" t="s">
        <v>31</v>
      </c>
      <c r="AX107" s="14" t="s">
        <v>77</v>
      </c>
      <c r="AY107" s="258" t="s">
        <v>129</v>
      </c>
    </row>
    <row r="108" s="2" customFormat="1" ht="16.5" customHeight="1">
      <c r="A108" s="40"/>
      <c r="B108" s="41"/>
      <c r="C108" s="220" t="s">
        <v>148</v>
      </c>
      <c r="D108" s="220" t="s">
        <v>131</v>
      </c>
      <c r="E108" s="221" t="s">
        <v>997</v>
      </c>
      <c r="F108" s="222" t="s">
        <v>998</v>
      </c>
      <c r="G108" s="223" t="s">
        <v>349</v>
      </c>
      <c r="H108" s="224">
        <v>620</v>
      </c>
      <c r="I108" s="225"/>
      <c r="J108" s="226">
        <f>ROUND(I108*H108,2)</f>
        <v>0</v>
      </c>
      <c r="K108" s="222" t="s">
        <v>135</v>
      </c>
      <c r="L108" s="46"/>
      <c r="M108" s="227" t="s">
        <v>19</v>
      </c>
      <c r="N108" s="228" t="s">
        <v>40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312</v>
      </c>
      <c r="AT108" s="231" t="s">
        <v>131</v>
      </c>
      <c r="AU108" s="231" t="s">
        <v>79</v>
      </c>
      <c r="AY108" s="19" t="s">
        <v>129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77</v>
      </c>
      <c r="BK108" s="232">
        <f>ROUND(I108*H108,2)</f>
        <v>0</v>
      </c>
      <c r="BL108" s="19" t="s">
        <v>312</v>
      </c>
      <c r="BM108" s="231" t="s">
        <v>162</v>
      </c>
    </row>
    <row r="109" s="13" customFormat="1">
      <c r="A109" s="13"/>
      <c r="B109" s="237"/>
      <c r="C109" s="238"/>
      <c r="D109" s="233" t="s">
        <v>170</v>
      </c>
      <c r="E109" s="239" t="s">
        <v>19</v>
      </c>
      <c r="F109" s="240" t="s">
        <v>991</v>
      </c>
      <c r="G109" s="238"/>
      <c r="H109" s="241">
        <v>540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7" t="s">
        <v>170</v>
      </c>
      <c r="AU109" s="247" t="s">
        <v>79</v>
      </c>
      <c r="AV109" s="13" t="s">
        <v>79</v>
      </c>
      <c r="AW109" s="13" t="s">
        <v>31</v>
      </c>
      <c r="AX109" s="13" t="s">
        <v>69</v>
      </c>
      <c r="AY109" s="247" t="s">
        <v>129</v>
      </c>
    </row>
    <row r="110" s="13" customFormat="1">
      <c r="A110" s="13"/>
      <c r="B110" s="237"/>
      <c r="C110" s="238"/>
      <c r="D110" s="233" t="s">
        <v>170</v>
      </c>
      <c r="E110" s="239" t="s">
        <v>19</v>
      </c>
      <c r="F110" s="240" t="s">
        <v>992</v>
      </c>
      <c r="G110" s="238"/>
      <c r="H110" s="241">
        <v>80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170</v>
      </c>
      <c r="AU110" s="247" t="s">
        <v>79</v>
      </c>
      <c r="AV110" s="13" t="s">
        <v>79</v>
      </c>
      <c r="AW110" s="13" t="s">
        <v>31</v>
      </c>
      <c r="AX110" s="13" t="s">
        <v>69</v>
      </c>
      <c r="AY110" s="247" t="s">
        <v>129</v>
      </c>
    </row>
    <row r="111" s="14" customFormat="1">
      <c r="A111" s="14"/>
      <c r="B111" s="248"/>
      <c r="C111" s="249"/>
      <c r="D111" s="233" t="s">
        <v>170</v>
      </c>
      <c r="E111" s="250" t="s">
        <v>19</v>
      </c>
      <c r="F111" s="251" t="s">
        <v>172</v>
      </c>
      <c r="G111" s="249"/>
      <c r="H111" s="252">
        <v>620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8" t="s">
        <v>170</v>
      </c>
      <c r="AU111" s="258" t="s">
        <v>79</v>
      </c>
      <c r="AV111" s="14" t="s">
        <v>136</v>
      </c>
      <c r="AW111" s="14" t="s">
        <v>31</v>
      </c>
      <c r="AX111" s="14" t="s">
        <v>77</v>
      </c>
      <c r="AY111" s="258" t="s">
        <v>129</v>
      </c>
    </row>
    <row r="112" s="2" customFormat="1" ht="16.5" customHeight="1">
      <c r="A112" s="40"/>
      <c r="B112" s="41"/>
      <c r="C112" s="269" t="s">
        <v>164</v>
      </c>
      <c r="D112" s="269" t="s">
        <v>232</v>
      </c>
      <c r="E112" s="270" t="s">
        <v>999</v>
      </c>
      <c r="F112" s="271" t="s">
        <v>1000</v>
      </c>
      <c r="G112" s="272" t="s">
        <v>349</v>
      </c>
      <c r="H112" s="273">
        <v>620</v>
      </c>
      <c r="I112" s="274"/>
      <c r="J112" s="275">
        <f>ROUND(I112*H112,2)</f>
        <v>0</v>
      </c>
      <c r="K112" s="271" t="s">
        <v>135</v>
      </c>
      <c r="L112" s="276"/>
      <c r="M112" s="277" t="s">
        <v>19</v>
      </c>
      <c r="N112" s="278" t="s">
        <v>40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593</v>
      </c>
      <c r="AT112" s="231" t="s">
        <v>232</v>
      </c>
      <c r="AU112" s="231" t="s">
        <v>79</v>
      </c>
      <c r="AY112" s="19" t="s">
        <v>129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77</v>
      </c>
      <c r="BK112" s="232">
        <f>ROUND(I112*H112,2)</f>
        <v>0</v>
      </c>
      <c r="BL112" s="19" t="s">
        <v>312</v>
      </c>
      <c r="BM112" s="231" t="s">
        <v>175</v>
      </c>
    </row>
    <row r="113" s="2" customFormat="1" ht="21.75" customHeight="1">
      <c r="A113" s="40"/>
      <c r="B113" s="41"/>
      <c r="C113" s="220" t="s">
        <v>152</v>
      </c>
      <c r="D113" s="220" t="s">
        <v>131</v>
      </c>
      <c r="E113" s="221" t="s">
        <v>630</v>
      </c>
      <c r="F113" s="222" t="s">
        <v>631</v>
      </c>
      <c r="G113" s="223" t="s">
        <v>349</v>
      </c>
      <c r="H113" s="224">
        <v>558</v>
      </c>
      <c r="I113" s="225"/>
      <c r="J113" s="226">
        <f>ROUND(I113*H113,2)</f>
        <v>0</v>
      </c>
      <c r="K113" s="222" t="s">
        <v>135</v>
      </c>
      <c r="L113" s="46"/>
      <c r="M113" s="227" t="s">
        <v>19</v>
      </c>
      <c r="N113" s="228" t="s">
        <v>40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312</v>
      </c>
      <c r="AT113" s="231" t="s">
        <v>131</v>
      </c>
      <c r="AU113" s="231" t="s">
        <v>79</v>
      </c>
      <c r="AY113" s="19" t="s">
        <v>129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77</v>
      </c>
      <c r="BK113" s="232">
        <f>ROUND(I113*H113,2)</f>
        <v>0</v>
      </c>
      <c r="BL113" s="19" t="s">
        <v>312</v>
      </c>
      <c r="BM113" s="231" t="s">
        <v>181</v>
      </c>
    </row>
    <row r="114" s="13" customFormat="1">
      <c r="A114" s="13"/>
      <c r="B114" s="237"/>
      <c r="C114" s="238"/>
      <c r="D114" s="233" t="s">
        <v>170</v>
      </c>
      <c r="E114" s="239" t="s">
        <v>19</v>
      </c>
      <c r="F114" s="240" t="s">
        <v>993</v>
      </c>
      <c r="G114" s="238"/>
      <c r="H114" s="241">
        <v>620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170</v>
      </c>
      <c r="AU114" s="247" t="s">
        <v>79</v>
      </c>
      <c r="AV114" s="13" t="s">
        <v>79</v>
      </c>
      <c r="AW114" s="13" t="s">
        <v>31</v>
      </c>
      <c r="AX114" s="13" t="s">
        <v>69</v>
      </c>
      <c r="AY114" s="247" t="s">
        <v>129</v>
      </c>
    </row>
    <row r="115" s="13" customFormat="1">
      <c r="A115" s="13"/>
      <c r="B115" s="237"/>
      <c r="C115" s="238"/>
      <c r="D115" s="233" t="s">
        <v>170</v>
      </c>
      <c r="E115" s="239" t="s">
        <v>19</v>
      </c>
      <c r="F115" s="240" t="s">
        <v>1001</v>
      </c>
      <c r="G115" s="238"/>
      <c r="H115" s="241">
        <v>-62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170</v>
      </c>
      <c r="AU115" s="247" t="s">
        <v>79</v>
      </c>
      <c r="AV115" s="13" t="s">
        <v>79</v>
      </c>
      <c r="AW115" s="13" t="s">
        <v>31</v>
      </c>
      <c r="AX115" s="13" t="s">
        <v>69</v>
      </c>
      <c r="AY115" s="247" t="s">
        <v>129</v>
      </c>
    </row>
    <row r="116" s="14" customFormat="1">
      <c r="A116" s="14"/>
      <c r="B116" s="248"/>
      <c r="C116" s="249"/>
      <c r="D116" s="233" t="s">
        <v>170</v>
      </c>
      <c r="E116" s="250" t="s">
        <v>19</v>
      </c>
      <c r="F116" s="251" t="s">
        <v>172</v>
      </c>
      <c r="G116" s="249"/>
      <c r="H116" s="252">
        <v>558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8" t="s">
        <v>170</v>
      </c>
      <c r="AU116" s="258" t="s">
        <v>79</v>
      </c>
      <c r="AV116" s="14" t="s">
        <v>136</v>
      </c>
      <c r="AW116" s="14" t="s">
        <v>31</v>
      </c>
      <c r="AX116" s="14" t="s">
        <v>77</v>
      </c>
      <c r="AY116" s="258" t="s">
        <v>129</v>
      </c>
    </row>
    <row r="117" s="2" customFormat="1" ht="21.75" customHeight="1">
      <c r="A117" s="40"/>
      <c r="B117" s="41"/>
      <c r="C117" s="220" t="s">
        <v>177</v>
      </c>
      <c r="D117" s="220" t="s">
        <v>131</v>
      </c>
      <c r="E117" s="221" t="s">
        <v>632</v>
      </c>
      <c r="F117" s="222" t="s">
        <v>633</v>
      </c>
      <c r="G117" s="223" t="s">
        <v>180</v>
      </c>
      <c r="H117" s="224">
        <v>62</v>
      </c>
      <c r="I117" s="225"/>
      <c r="J117" s="226">
        <f>ROUND(I117*H117,2)</f>
        <v>0</v>
      </c>
      <c r="K117" s="222" t="s">
        <v>135</v>
      </c>
      <c r="L117" s="46"/>
      <c r="M117" s="227" t="s">
        <v>19</v>
      </c>
      <c r="N117" s="228" t="s">
        <v>40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312</v>
      </c>
      <c r="AT117" s="231" t="s">
        <v>131</v>
      </c>
      <c r="AU117" s="231" t="s">
        <v>79</v>
      </c>
      <c r="AY117" s="19" t="s">
        <v>129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77</v>
      </c>
      <c r="BK117" s="232">
        <f>ROUND(I117*H117,2)</f>
        <v>0</v>
      </c>
      <c r="BL117" s="19" t="s">
        <v>312</v>
      </c>
      <c r="BM117" s="231" t="s">
        <v>186</v>
      </c>
    </row>
    <row r="118" s="13" customFormat="1">
      <c r="A118" s="13"/>
      <c r="B118" s="237"/>
      <c r="C118" s="238"/>
      <c r="D118" s="233" t="s">
        <v>170</v>
      </c>
      <c r="E118" s="239" t="s">
        <v>19</v>
      </c>
      <c r="F118" s="240" t="s">
        <v>1002</v>
      </c>
      <c r="G118" s="238"/>
      <c r="H118" s="241">
        <v>62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170</v>
      </c>
      <c r="AU118" s="247" t="s">
        <v>79</v>
      </c>
      <c r="AV118" s="13" t="s">
        <v>79</v>
      </c>
      <c r="AW118" s="13" t="s">
        <v>31</v>
      </c>
      <c r="AX118" s="13" t="s">
        <v>69</v>
      </c>
      <c r="AY118" s="247" t="s">
        <v>129</v>
      </c>
    </row>
    <row r="119" s="14" customFormat="1">
      <c r="A119" s="14"/>
      <c r="B119" s="248"/>
      <c r="C119" s="249"/>
      <c r="D119" s="233" t="s">
        <v>170</v>
      </c>
      <c r="E119" s="250" t="s">
        <v>19</v>
      </c>
      <c r="F119" s="251" t="s">
        <v>172</v>
      </c>
      <c r="G119" s="249"/>
      <c r="H119" s="252">
        <v>62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8" t="s">
        <v>170</v>
      </c>
      <c r="AU119" s="258" t="s">
        <v>79</v>
      </c>
      <c r="AV119" s="14" t="s">
        <v>136</v>
      </c>
      <c r="AW119" s="14" t="s">
        <v>31</v>
      </c>
      <c r="AX119" s="14" t="s">
        <v>77</v>
      </c>
      <c r="AY119" s="258" t="s">
        <v>129</v>
      </c>
    </row>
    <row r="120" s="2" customFormat="1" ht="21.75" customHeight="1">
      <c r="A120" s="40"/>
      <c r="B120" s="41"/>
      <c r="C120" s="220" t="s">
        <v>155</v>
      </c>
      <c r="D120" s="220" t="s">
        <v>131</v>
      </c>
      <c r="E120" s="221" t="s">
        <v>634</v>
      </c>
      <c r="F120" s="222" t="s">
        <v>635</v>
      </c>
      <c r="G120" s="223" t="s">
        <v>180</v>
      </c>
      <c r="H120" s="224">
        <v>930</v>
      </c>
      <c r="I120" s="225"/>
      <c r="J120" s="226">
        <f>ROUND(I120*H120,2)</f>
        <v>0</v>
      </c>
      <c r="K120" s="222" t="s">
        <v>135</v>
      </c>
      <c r="L120" s="46"/>
      <c r="M120" s="227" t="s">
        <v>19</v>
      </c>
      <c r="N120" s="228" t="s">
        <v>40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312</v>
      </c>
      <c r="AT120" s="231" t="s">
        <v>131</v>
      </c>
      <c r="AU120" s="231" t="s">
        <v>79</v>
      </c>
      <c r="AY120" s="19" t="s">
        <v>129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77</v>
      </c>
      <c r="BK120" s="232">
        <f>ROUND(I120*H120,2)</f>
        <v>0</v>
      </c>
      <c r="BL120" s="19" t="s">
        <v>312</v>
      </c>
      <c r="BM120" s="231" t="s">
        <v>193</v>
      </c>
    </row>
    <row r="121" s="13" customFormat="1">
      <c r="A121" s="13"/>
      <c r="B121" s="237"/>
      <c r="C121" s="238"/>
      <c r="D121" s="233" t="s">
        <v>170</v>
      </c>
      <c r="E121" s="239" t="s">
        <v>19</v>
      </c>
      <c r="F121" s="240" t="s">
        <v>1003</v>
      </c>
      <c r="G121" s="238"/>
      <c r="H121" s="241">
        <v>930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7" t="s">
        <v>170</v>
      </c>
      <c r="AU121" s="247" t="s">
        <v>79</v>
      </c>
      <c r="AV121" s="13" t="s">
        <v>79</v>
      </c>
      <c r="AW121" s="13" t="s">
        <v>31</v>
      </c>
      <c r="AX121" s="13" t="s">
        <v>69</v>
      </c>
      <c r="AY121" s="247" t="s">
        <v>129</v>
      </c>
    </row>
    <row r="122" s="14" customFormat="1">
      <c r="A122" s="14"/>
      <c r="B122" s="248"/>
      <c r="C122" s="249"/>
      <c r="D122" s="233" t="s">
        <v>170</v>
      </c>
      <c r="E122" s="250" t="s">
        <v>19</v>
      </c>
      <c r="F122" s="251" t="s">
        <v>172</v>
      </c>
      <c r="G122" s="249"/>
      <c r="H122" s="252">
        <v>930</v>
      </c>
      <c r="I122" s="253"/>
      <c r="J122" s="249"/>
      <c r="K122" s="249"/>
      <c r="L122" s="254"/>
      <c r="M122" s="297"/>
      <c r="N122" s="298"/>
      <c r="O122" s="298"/>
      <c r="P122" s="298"/>
      <c r="Q122" s="298"/>
      <c r="R122" s="298"/>
      <c r="S122" s="298"/>
      <c r="T122" s="29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8" t="s">
        <v>170</v>
      </c>
      <c r="AU122" s="258" t="s">
        <v>79</v>
      </c>
      <c r="AV122" s="14" t="s">
        <v>136</v>
      </c>
      <c r="AW122" s="14" t="s">
        <v>31</v>
      </c>
      <c r="AX122" s="14" t="s">
        <v>77</v>
      </c>
      <c r="AY122" s="258" t="s">
        <v>129</v>
      </c>
    </row>
    <row r="123" s="2" customFormat="1" ht="6.96" customHeight="1">
      <c r="A123" s="40"/>
      <c r="B123" s="61"/>
      <c r="C123" s="62"/>
      <c r="D123" s="62"/>
      <c r="E123" s="62"/>
      <c r="F123" s="62"/>
      <c r="G123" s="62"/>
      <c r="H123" s="62"/>
      <c r="I123" s="168"/>
      <c r="J123" s="62"/>
      <c r="K123" s="62"/>
      <c r="L123" s="46"/>
      <c r="M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</sheetData>
  <sheetProtection sheet="1" autoFilter="0" formatColumns="0" formatRows="0" objects="1" scenarios="1" spinCount="100000" saltValue="pivB4QmBetIjdEc7+TxA2TIKDkoq9ruyZO6DshqdSCSWYC4jh+CJT6aP8ne3oSpMOdmWlpf73pGG0krkqD400A==" hashValue="QOnxKMrDsJgaz9VYgalkVreeg1lLAi2lz6545SI8lCnNRMOdMhSZ48pnoZFfqRJEyf3PQVxiePO2qCc/LSyfVA==" algorithmName="SHA-512" password="CC35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1004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ROUND(J82,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ROUND((SUM(BE82:BE144)),  2)</f>
        <v>0</v>
      </c>
      <c r="G33" s="40"/>
      <c r="H33" s="40"/>
      <c r="I33" s="157">
        <v>0.20999999999999999</v>
      </c>
      <c r="J33" s="156">
        <f>ROUND(((SUM(BE82:BE144))*I33),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ROUND((SUM(BF82:BF144)),  2)</f>
        <v>0</v>
      </c>
      <c r="G34" s="40"/>
      <c r="H34" s="40"/>
      <c r="I34" s="157">
        <v>0.14999999999999999</v>
      </c>
      <c r="J34" s="156">
        <f>ROUND(((SUM(BF82:BF144))*I34),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ROUND((SUM(BG82:BG144)),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ROUND((SUM(BH82:BH144)),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ROUND((SUM(BI82:BI144)),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800 - Sadovnické a krajinářské úpravy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J82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J83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J84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111</v>
      </c>
      <c r="E62" s="188"/>
      <c r="F62" s="188"/>
      <c r="G62" s="188"/>
      <c r="H62" s="188"/>
      <c r="I62" s="189"/>
      <c r="J62" s="190">
        <f>J140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40"/>
      <c r="B63" s="41"/>
      <c r="C63" s="42"/>
      <c r="D63" s="42"/>
      <c r="E63" s="42"/>
      <c r="F63" s="42"/>
      <c r="G63" s="42"/>
      <c r="H63" s="42"/>
      <c r="I63" s="138"/>
      <c r="J63" s="42"/>
      <c r="K63" s="4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6.96" customHeight="1">
      <c r="A64" s="40"/>
      <c r="B64" s="61"/>
      <c r="C64" s="62"/>
      <c r="D64" s="62"/>
      <c r="E64" s="62"/>
      <c r="F64" s="62"/>
      <c r="G64" s="62"/>
      <c r="H64" s="62"/>
      <c r="I64" s="168"/>
      <c r="J64" s="62"/>
      <c r="K64" s="6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="2" customFormat="1" ht="6.96" customHeight="1">
      <c r="A68" s="40"/>
      <c r="B68" s="63"/>
      <c r="C68" s="64"/>
      <c r="D68" s="64"/>
      <c r="E68" s="64"/>
      <c r="F68" s="64"/>
      <c r="G68" s="64"/>
      <c r="H68" s="64"/>
      <c r="I68" s="171"/>
      <c r="J68" s="64"/>
      <c r="K68" s="64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24.96" customHeight="1">
      <c r="A69" s="40"/>
      <c r="B69" s="41"/>
      <c r="C69" s="25" t="s">
        <v>114</v>
      </c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41"/>
      <c r="C70" s="42"/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172" t="str">
        <f>E7</f>
        <v xml:space="preserve"> 2950176 CYKLO SATALICE - VINOŘ, PRAHA 19-2</v>
      </c>
      <c r="F72" s="34"/>
      <c r="G72" s="34"/>
      <c r="H72" s="34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99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71" t="str">
        <f>E9</f>
        <v>SO 800 - Sadovnické a krajinářské úpravy</v>
      </c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21</v>
      </c>
      <c r="D76" s="42"/>
      <c r="E76" s="42"/>
      <c r="F76" s="29" t="str">
        <f>F12</f>
        <v xml:space="preserve"> </v>
      </c>
      <c r="G76" s="42"/>
      <c r="H76" s="42"/>
      <c r="I76" s="142" t="s">
        <v>23</v>
      </c>
      <c r="J76" s="74" t="str">
        <f>IF(J12="","",J12)</f>
        <v>25. 5. 2020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 xml:space="preserve"> </v>
      </c>
      <c r="G78" s="42"/>
      <c r="H78" s="42"/>
      <c r="I78" s="142" t="s">
        <v>30</v>
      </c>
      <c r="J78" s="38" t="str">
        <f>E21</f>
        <v xml:space="preserve">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28</v>
      </c>
      <c r="D79" s="42"/>
      <c r="E79" s="42"/>
      <c r="F79" s="29" t="str">
        <f>IF(E18="","",E18)</f>
        <v>Vyplň údaj</v>
      </c>
      <c r="G79" s="42"/>
      <c r="H79" s="42"/>
      <c r="I79" s="142" t="s">
        <v>32</v>
      </c>
      <c r="J79" s="38" t="str">
        <f>E24</f>
        <v xml:space="preserve"> 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0.32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1" customFormat="1" ht="29.28" customHeight="1">
      <c r="A81" s="192"/>
      <c r="B81" s="193"/>
      <c r="C81" s="194" t="s">
        <v>115</v>
      </c>
      <c r="D81" s="195" t="s">
        <v>54</v>
      </c>
      <c r="E81" s="195" t="s">
        <v>50</v>
      </c>
      <c r="F81" s="195" t="s">
        <v>51</v>
      </c>
      <c r="G81" s="195" t="s">
        <v>116</v>
      </c>
      <c r="H81" s="195" t="s">
        <v>117</v>
      </c>
      <c r="I81" s="196" t="s">
        <v>118</v>
      </c>
      <c r="J81" s="195" t="s">
        <v>103</v>
      </c>
      <c r="K81" s="197" t="s">
        <v>119</v>
      </c>
      <c r="L81" s="198"/>
      <c r="M81" s="94" t="s">
        <v>19</v>
      </c>
      <c r="N81" s="95" t="s">
        <v>39</v>
      </c>
      <c r="O81" s="95" t="s">
        <v>120</v>
      </c>
      <c r="P81" s="95" t="s">
        <v>121</v>
      </c>
      <c r="Q81" s="95" t="s">
        <v>122</v>
      </c>
      <c r="R81" s="95" t="s">
        <v>123</v>
      </c>
      <c r="S81" s="95" t="s">
        <v>124</v>
      </c>
      <c r="T81" s="96" t="s">
        <v>125</v>
      </c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</row>
    <row r="82" s="2" customFormat="1" ht="22.8" customHeight="1">
      <c r="A82" s="40"/>
      <c r="B82" s="41"/>
      <c r="C82" s="101" t="s">
        <v>126</v>
      </c>
      <c r="D82" s="42"/>
      <c r="E82" s="42"/>
      <c r="F82" s="42"/>
      <c r="G82" s="42"/>
      <c r="H82" s="42"/>
      <c r="I82" s="138"/>
      <c r="J82" s="199">
        <f>BK82</f>
        <v>0</v>
      </c>
      <c r="K82" s="42"/>
      <c r="L82" s="46"/>
      <c r="M82" s="97"/>
      <c r="N82" s="200"/>
      <c r="O82" s="98"/>
      <c r="P82" s="201">
        <f>P83</f>
        <v>0</v>
      </c>
      <c r="Q82" s="98"/>
      <c r="R82" s="201">
        <f>R83</f>
        <v>0.0040499999999999998</v>
      </c>
      <c r="S82" s="98"/>
      <c r="T82" s="202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68</v>
      </c>
      <c r="AU82" s="19" t="s">
        <v>104</v>
      </c>
      <c r="BK82" s="203">
        <f>BK83</f>
        <v>0</v>
      </c>
    </row>
    <row r="83" s="12" customFormat="1" ht="25.92" customHeight="1">
      <c r="A83" s="12"/>
      <c r="B83" s="204"/>
      <c r="C83" s="205"/>
      <c r="D83" s="206" t="s">
        <v>68</v>
      </c>
      <c r="E83" s="207" t="s">
        <v>127</v>
      </c>
      <c r="F83" s="207" t="s">
        <v>128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P84+P140</f>
        <v>0</v>
      </c>
      <c r="Q83" s="212"/>
      <c r="R83" s="213">
        <f>R84+R140</f>
        <v>0.0040499999999999998</v>
      </c>
      <c r="S83" s="212"/>
      <c r="T83" s="214">
        <f>T84+T140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77</v>
      </c>
      <c r="AT83" s="216" t="s">
        <v>68</v>
      </c>
      <c r="AU83" s="216" t="s">
        <v>69</v>
      </c>
      <c r="AY83" s="215" t="s">
        <v>129</v>
      </c>
      <c r="BK83" s="217">
        <f>BK84+BK140</f>
        <v>0</v>
      </c>
    </row>
    <row r="84" s="12" customFormat="1" ht="22.8" customHeight="1">
      <c r="A84" s="12"/>
      <c r="B84" s="204"/>
      <c r="C84" s="205"/>
      <c r="D84" s="206" t="s">
        <v>68</v>
      </c>
      <c r="E84" s="218" t="s">
        <v>77</v>
      </c>
      <c r="F84" s="218" t="s">
        <v>130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SUM(P85:P139)</f>
        <v>0</v>
      </c>
      <c r="Q84" s="212"/>
      <c r="R84" s="213">
        <f>SUM(R85:R139)</f>
        <v>0.0040499999999999998</v>
      </c>
      <c r="S84" s="212"/>
      <c r="T84" s="214">
        <f>SUM(T85:T139)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77</v>
      </c>
      <c r="AT84" s="216" t="s">
        <v>68</v>
      </c>
      <c r="AU84" s="216" t="s">
        <v>77</v>
      </c>
      <c r="AY84" s="215" t="s">
        <v>129</v>
      </c>
      <c r="BK84" s="217">
        <f>SUM(BK85:BK139)</f>
        <v>0</v>
      </c>
    </row>
    <row r="85" s="2" customFormat="1" ht="21.75" customHeight="1">
      <c r="A85" s="40"/>
      <c r="B85" s="41"/>
      <c r="C85" s="220" t="s">
        <v>77</v>
      </c>
      <c r="D85" s="220" t="s">
        <v>131</v>
      </c>
      <c r="E85" s="221" t="s">
        <v>1005</v>
      </c>
      <c r="F85" s="222" t="s">
        <v>1006</v>
      </c>
      <c r="G85" s="223" t="s">
        <v>144</v>
      </c>
      <c r="H85" s="224">
        <v>45</v>
      </c>
      <c r="I85" s="225"/>
      <c r="J85" s="226">
        <f>ROUND(I85*H85,2)</f>
        <v>0</v>
      </c>
      <c r="K85" s="222" t="s">
        <v>135</v>
      </c>
      <c r="L85" s="46"/>
      <c r="M85" s="227" t="s">
        <v>19</v>
      </c>
      <c r="N85" s="228" t="s">
        <v>40</v>
      </c>
      <c r="O85" s="8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136</v>
      </c>
      <c r="AT85" s="231" t="s">
        <v>131</v>
      </c>
      <c r="AU85" s="231" t="s">
        <v>79</v>
      </c>
      <c r="AY85" s="19" t="s">
        <v>129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77</v>
      </c>
      <c r="BK85" s="232">
        <f>ROUND(I85*H85,2)</f>
        <v>0</v>
      </c>
      <c r="BL85" s="19" t="s">
        <v>136</v>
      </c>
      <c r="BM85" s="231" t="s">
        <v>1007</v>
      </c>
    </row>
    <row r="86" s="2" customFormat="1">
      <c r="A86" s="40"/>
      <c r="B86" s="41"/>
      <c r="C86" s="42"/>
      <c r="D86" s="233" t="s">
        <v>168</v>
      </c>
      <c r="E86" s="42"/>
      <c r="F86" s="234" t="s">
        <v>1008</v>
      </c>
      <c r="G86" s="42"/>
      <c r="H86" s="42"/>
      <c r="I86" s="138"/>
      <c r="J86" s="42"/>
      <c r="K86" s="42"/>
      <c r="L86" s="46"/>
      <c r="M86" s="235"/>
      <c r="N86" s="236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168</v>
      </c>
      <c r="AU86" s="19" t="s">
        <v>79</v>
      </c>
    </row>
    <row r="87" s="13" customFormat="1">
      <c r="A87" s="13"/>
      <c r="B87" s="237"/>
      <c r="C87" s="238"/>
      <c r="D87" s="233" t="s">
        <v>170</v>
      </c>
      <c r="E87" s="239" t="s">
        <v>19</v>
      </c>
      <c r="F87" s="240" t="s">
        <v>1009</v>
      </c>
      <c r="G87" s="238"/>
      <c r="H87" s="241">
        <v>45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7" t="s">
        <v>170</v>
      </c>
      <c r="AU87" s="247" t="s">
        <v>79</v>
      </c>
      <c r="AV87" s="13" t="s">
        <v>79</v>
      </c>
      <c r="AW87" s="13" t="s">
        <v>31</v>
      </c>
      <c r="AX87" s="13" t="s">
        <v>69</v>
      </c>
      <c r="AY87" s="247" t="s">
        <v>129</v>
      </c>
    </row>
    <row r="88" s="14" customFormat="1">
      <c r="A88" s="14"/>
      <c r="B88" s="248"/>
      <c r="C88" s="249"/>
      <c r="D88" s="233" t="s">
        <v>170</v>
      </c>
      <c r="E88" s="250" t="s">
        <v>19</v>
      </c>
      <c r="F88" s="251" t="s">
        <v>172</v>
      </c>
      <c r="G88" s="249"/>
      <c r="H88" s="252">
        <v>45</v>
      </c>
      <c r="I88" s="253"/>
      <c r="J88" s="249"/>
      <c r="K88" s="249"/>
      <c r="L88" s="254"/>
      <c r="M88" s="255"/>
      <c r="N88" s="256"/>
      <c r="O88" s="256"/>
      <c r="P88" s="256"/>
      <c r="Q88" s="256"/>
      <c r="R88" s="256"/>
      <c r="S88" s="256"/>
      <c r="T88" s="25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8" t="s">
        <v>170</v>
      </c>
      <c r="AU88" s="258" t="s">
        <v>79</v>
      </c>
      <c r="AV88" s="14" t="s">
        <v>136</v>
      </c>
      <c r="AW88" s="14" t="s">
        <v>31</v>
      </c>
      <c r="AX88" s="14" t="s">
        <v>77</v>
      </c>
      <c r="AY88" s="258" t="s">
        <v>129</v>
      </c>
    </row>
    <row r="89" s="2" customFormat="1" ht="21.75" customHeight="1">
      <c r="A89" s="40"/>
      <c r="B89" s="41"/>
      <c r="C89" s="220" t="s">
        <v>79</v>
      </c>
      <c r="D89" s="220" t="s">
        <v>131</v>
      </c>
      <c r="E89" s="221" t="s">
        <v>1010</v>
      </c>
      <c r="F89" s="222" t="s">
        <v>1011</v>
      </c>
      <c r="G89" s="223" t="s">
        <v>144</v>
      </c>
      <c r="H89" s="224">
        <v>120</v>
      </c>
      <c r="I89" s="225"/>
      <c r="J89" s="226">
        <f>ROUND(I89*H89,2)</f>
        <v>0</v>
      </c>
      <c r="K89" s="222" t="s">
        <v>135</v>
      </c>
      <c r="L89" s="46"/>
      <c r="M89" s="227" t="s">
        <v>19</v>
      </c>
      <c r="N89" s="228" t="s">
        <v>40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136</v>
      </c>
      <c r="AT89" s="231" t="s">
        <v>131</v>
      </c>
      <c r="AU89" s="231" t="s">
        <v>79</v>
      </c>
      <c r="AY89" s="19" t="s">
        <v>129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77</v>
      </c>
      <c r="BK89" s="232">
        <f>ROUND(I89*H89,2)</f>
        <v>0</v>
      </c>
      <c r="BL89" s="19" t="s">
        <v>136</v>
      </c>
      <c r="BM89" s="231" t="s">
        <v>1012</v>
      </c>
    </row>
    <row r="90" s="2" customFormat="1">
      <c r="A90" s="40"/>
      <c r="B90" s="41"/>
      <c r="C90" s="42"/>
      <c r="D90" s="233" t="s">
        <v>168</v>
      </c>
      <c r="E90" s="42"/>
      <c r="F90" s="234" t="s">
        <v>1008</v>
      </c>
      <c r="G90" s="42"/>
      <c r="H90" s="42"/>
      <c r="I90" s="138"/>
      <c r="J90" s="42"/>
      <c r="K90" s="42"/>
      <c r="L90" s="46"/>
      <c r="M90" s="235"/>
      <c r="N90" s="236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168</v>
      </c>
      <c r="AU90" s="19" t="s">
        <v>79</v>
      </c>
    </row>
    <row r="91" s="13" customFormat="1">
      <c r="A91" s="13"/>
      <c r="B91" s="237"/>
      <c r="C91" s="238"/>
      <c r="D91" s="233" t="s">
        <v>170</v>
      </c>
      <c r="E91" s="239" t="s">
        <v>19</v>
      </c>
      <c r="F91" s="240" t="s">
        <v>1013</v>
      </c>
      <c r="G91" s="238"/>
      <c r="H91" s="241">
        <v>120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7" t="s">
        <v>170</v>
      </c>
      <c r="AU91" s="247" t="s">
        <v>79</v>
      </c>
      <c r="AV91" s="13" t="s">
        <v>79</v>
      </c>
      <c r="AW91" s="13" t="s">
        <v>31</v>
      </c>
      <c r="AX91" s="13" t="s">
        <v>69</v>
      </c>
      <c r="AY91" s="247" t="s">
        <v>129</v>
      </c>
    </row>
    <row r="92" s="14" customFormat="1">
      <c r="A92" s="14"/>
      <c r="B92" s="248"/>
      <c r="C92" s="249"/>
      <c r="D92" s="233" t="s">
        <v>170</v>
      </c>
      <c r="E92" s="250" t="s">
        <v>19</v>
      </c>
      <c r="F92" s="251" t="s">
        <v>172</v>
      </c>
      <c r="G92" s="249"/>
      <c r="H92" s="252">
        <v>120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8" t="s">
        <v>170</v>
      </c>
      <c r="AU92" s="258" t="s">
        <v>79</v>
      </c>
      <c r="AV92" s="14" t="s">
        <v>136</v>
      </c>
      <c r="AW92" s="14" t="s">
        <v>31</v>
      </c>
      <c r="AX92" s="14" t="s">
        <v>77</v>
      </c>
      <c r="AY92" s="258" t="s">
        <v>129</v>
      </c>
    </row>
    <row r="93" s="2" customFormat="1" ht="21.75" customHeight="1">
      <c r="A93" s="40"/>
      <c r="B93" s="41"/>
      <c r="C93" s="220" t="s">
        <v>141</v>
      </c>
      <c r="D93" s="220" t="s">
        <v>131</v>
      </c>
      <c r="E93" s="221" t="s">
        <v>1014</v>
      </c>
      <c r="F93" s="222" t="s">
        <v>1015</v>
      </c>
      <c r="G93" s="223" t="s">
        <v>144</v>
      </c>
      <c r="H93" s="224">
        <v>45</v>
      </c>
      <c r="I93" s="225"/>
      <c r="J93" s="226">
        <f>ROUND(I93*H93,2)</f>
        <v>0</v>
      </c>
      <c r="K93" s="222" t="s">
        <v>135</v>
      </c>
      <c r="L93" s="46"/>
      <c r="M93" s="227" t="s">
        <v>19</v>
      </c>
      <c r="N93" s="228" t="s">
        <v>40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136</v>
      </c>
      <c r="AT93" s="231" t="s">
        <v>131</v>
      </c>
      <c r="AU93" s="231" t="s">
        <v>79</v>
      </c>
      <c r="AY93" s="19" t="s">
        <v>129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77</v>
      </c>
      <c r="BK93" s="232">
        <f>ROUND(I93*H93,2)</f>
        <v>0</v>
      </c>
      <c r="BL93" s="19" t="s">
        <v>136</v>
      </c>
      <c r="BM93" s="231" t="s">
        <v>145</v>
      </c>
    </row>
    <row r="94" s="2" customFormat="1">
      <c r="A94" s="40"/>
      <c r="B94" s="41"/>
      <c r="C94" s="42"/>
      <c r="D94" s="233" t="s">
        <v>168</v>
      </c>
      <c r="E94" s="42"/>
      <c r="F94" s="234" t="s">
        <v>1016</v>
      </c>
      <c r="G94" s="42"/>
      <c r="H94" s="42"/>
      <c r="I94" s="138"/>
      <c r="J94" s="42"/>
      <c r="K94" s="42"/>
      <c r="L94" s="46"/>
      <c r="M94" s="235"/>
      <c r="N94" s="236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168</v>
      </c>
      <c r="AU94" s="19" t="s">
        <v>79</v>
      </c>
    </row>
    <row r="95" s="2" customFormat="1" ht="16.5" customHeight="1">
      <c r="A95" s="40"/>
      <c r="B95" s="41"/>
      <c r="C95" s="269" t="s">
        <v>136</v>
      </c>
      <c r="D95" s="269" t="s">
        <v>232</v>
      </c>
      <c r="E95" s="270" t="s">
        <v>1017</v>
      </c>
      <c r="F95" s="271" t="s">
        <v>1018</v>
      </c>
      <c r="G95" s="272" t="s">
        <v>144</v>
      </c>
      <c r="H95" s="273">
        <v>8</v>
      </c>
      <c r="I95" s="274"/>
      <c r="J95" s="275">
        <f>ROUND(I95*H95,2)</f>
        <v>0</v>
      </c>
      <c r="K95" s="271" t="s">
        <v>19</v>
      </c>
      <c r="L95" s="276"/>
      <c r="M95" s="277" t="s">
        <v>19</v>
      </c>
      <c r="N95" s="278" t="s">
        <v>40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148</v>
      </c>
      <c r="AT95" s="231" t="s">
        <v>232</v>
      </c>
      <c r="AU95" s="231" t="s">
        <v>79</v>
      </c>
      <c r="AY95" s="19" t="s">
        <v>129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77</v>
      </c>
      <c r="BK95" s="232">
        <f>ROUND(I95*H95,2)</f>
        <v>0</v>
      </c>
      <c r="BL95" s="19" t="s">
        <v>136</v>
      </c>
      <c r="BM95" s="231" t="s">
        <v>228</v>
      </c>
    </row>
    <row r="96" s="2" customFormat="1" ht="16.5" customHeight="1">
      <c r="A96" s="40"/>
      <c r="B96" s="41"/>
      <c r="C96" s="269" t="s">
        <v>149</v>
      </c>
      <c r="D96" s="269" t="s">
        <v>232</v>
      </c>
      <c r="E96" s="270" t="s">
        <v>1019</v>
      </c>
      <c r="F96" s="271" t="s">
        <v>1020</v>
      </c>
      <c r="G96" s="272" t="s">
        <v>144</v>
      </c>
      <c r="H96" s="273">
        <v>13</v>
      </c>
      <c r="I96" s="274"/>
      <c r="J96" s="275">
        <f>ROUND(I96*H96,2)</f>
        <v>0</v>
      </c>
      <c r="K96" s="271" t="s">
        <v>19</v>
      </c>
      <c r="L96" s="276"/>
      <c r="M96" s="277" t="s">
        <v>19</v>
      </c>
      <c r="N96" s="278" t="s">
        <v>40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148</v>
      </c>
      <c r="AT96" s="231" t="s">
        <v>232</v>
      </c>
      <c r="AU96" s="231" t="s">
        <v>79</v>
      </c>
      <c r="AY96" s="19" t="s">
        <v>129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77</v>
      </c>
      <c r="BK96" s="232">
        <f>ROUND(I96*H96,2)</f>
        <v>0</v>
      </c>
      <c r="BL96" s="19" t="s">
        <v>136</v>
      </c>
      <c r="BM96" s="231" t="s">
        <v>236</v>
      </c>
    </row>
    <row r="97" s="2" customFormat="1" ht="16.5" customHeight="1">
      <c r="A97" s="40"/>
      <c r="B97" s="41"/>
      <c r="C97" s="269" t="s">
        <v>145</v>
      </c>
      <c r="D97" s="269" t="s">
        <v>232</v>
      </c>
      <c r="E97" s="270" t="s">
        <v>1021</v>
      </c>
      <c r="F97" s="271" t="s">
        <v>1022</v>
      </c>
      <c r="G97" s="272" t="s">
        <v>144</v>
      </c>
      <c r="H97" s="273">
        <v>3</v>
      </c>
      <c r="I97" s="274"/>
      <c r="J97" s="275">
        <f>ROUND(I97*H97,2)</f>
        <v>0</v>
      </c>
      <c r="K97" s="271" t="s">
        <v>19</v>
      </c>
      <c r="L97" s="276"/>
      <c r="M97" s="277" t="s">
        <v>19</v>
      </c>
      <c r="N97" s="278" t="s">
        <v>40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148</v>
      </c>
      <c r="AT97" s="231" t="s">
        <v>232</v>
      </c>
      <c r="AU97" s="231" t="s">
        <v>79</v>
      </c>
      <c r="AY97" s="19" t="s">
        <v>129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77</v>
      </c>
      <c r="BK97" s="232">
        <f>ROUND(I97*H97,2)</f>
        <v>0</v>
      </c>
      <c r="BL97" s="19" t="s">
        <v>136</v>
      </c>
      <c r="BM97" s="231" t="s">
        <v>242</v>
      </c>
    </row>
    <row r="98" s="2" customFormat="1" ht="16.5" customHeight="1">
      <c r="A98" s="40"/>
      <c r="B98" s="41"/>
      <c r="C98" s="269" t="s">
        <v>156</v>
      </c>
      <c r="D98" s="269" t="s">
        <v>232</v>
      </c>
      <c r="E98" s="270" t="s">
        <v>1023</v>
      </c>
      <c r="F98" s="271" t="s">
        <v>1024</v>
      </c>
      <c r="G98" s="272" t="s">
        <v>144</v>
      </c>
      <c r="H98" s="273">
        <v>3</v>
      </c>
      <c r="I98" s="274"/>
      <c r="J98" s="275">
        <f>ROUND(I98*H98,2)</f>
        <v>0</v>
      </c>
      <c r="K98" s="271" t="s">
        <v>19</v>
      </c>
      <c r="L98" s="276"/>
      <c r="M98" s="277" t="s">
        <v>19</v>
      </c>
      <c r="N98" s="278" t="s">
        <v>40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148</v>
      </c>
      <c r="AT98" s="231" t="s">
        <v>232</v>
      </c>
      <c r="AU98" s="231" t="s">
        <v>79</v>
      </c>
      <c r="AY98" s="19" t="s">
        <v>129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77</v>
      </c>
      <c r="BK98" s="232">
        <f>ROUND(I98*H98,2)</f>
        <v>0</v>
      </c>
      <c r="BL98" s="19" t="s">
        <v>136</v>
      </c>
      <c r="BM98" s="231" t="s">
        <v>256</v>
      </c>
    </row>
    <row r="99" s="2" customFormat="1" ht="16.5" customHeight="1">
      <c r="A99" s="40"/>
      <c r="B99" s="41"/>
      <c r="C99" s="269" t="s">
        <v>148</v>
      </c>
      <c r="D99" s="269" t="s">
        <v>232</v>
      </c>
      <c r="E99" s="270" t="s">
        <v>1025</v>
      </c>
      <c r="F99" s="271" t="s">
        <v>1026</v>
      </c>
      <c r="G99" s="272" t="s">
        <v>144</v>
      </c>
      <c r="H99" s="273">
        <v>6</v>
      </c>
      <c r="I99" s="274"/>
      <c r="J99" s="275">
        <f>ROUND(I99*H99,2)</f>
        <v>0</v>
      </c>
      <c r="K99" s="271" t="s">
        <v>19</v>
      </c>
      <c r="L99" s="276"/>
      <c r="M99" s="277" t="s">
        <v>19</v>
      </c>
      <c r="N99" s="278" t="s">
        <v>40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148</v>
      </c>
      <c r="AT99" s="231" t="s">
        <v>232</v>
      </c>
      <c r="AU99" s="231" t="s">
        <v>79</v>
      </c>
      <c r="AY99" s="19" t="s">
        <v>129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77</v>
      </c>
      <c r="BK99" s="232">
        <f>ROUND(I99*H99,2)</f>
        <v>0</v>
      </c>
      <c r="BL99" s="19" t="s">
        <v>136</v>
      </c>
      <c r="BM99" s="231" t="s">
        <v>262</v>
      </c>
    </row>
    <row r="100" s="2" customFormat="1" ht="16.5" customHeight="1">
      <c r="A100" s="40"/>
      <c r="B100" s="41"/>
      <c r="C100" s="269" t="s">
        <v>164</v>
      </c>
      <c r="D100" s="269" t="s">
        <v>232</v>
      </c>
      <c r="E100" s="270" t="s">
        <v>1027</v>
      </c>
      <c r="F100" s="271" t="s">
        <v>1028</v>
      </c>
      <c r="G100" s="272" t="s">
        <v>144</v>
      </c>
      <c r="H100" s="273">
        <v>12</v>
      </c>
      <c r="I100" s="274"/>
      <c r="J100" s="275">
        <f>ROUND(I100*H100,2)</f>
        <v>0</v>
      </c>
      <c r="K100" s="271" t="s">
        <v>19</v>
      </c>
      <c r="L100" s="276"/>
      <c r="M100" s="277" t="s">
        <v>19</v>
      </c>
      <c r="N100" s="278" t="s">
        <v>40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148</v>
      </c>
      <c r="AT100" s="231" t="s">
        <v>232</v>
      </c>
      <c r="AU100" s="231" t="s">
        <v>79</v>
      </c>
      <c r="AY100" s="19" t="s">
        <v>129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77</v>
      </c>
      <c r="BK100" s="232">
        <f>ROUND(I100*H100,2)</f>
        <v>0</v>
      </c>
      <c r="BL100" s="19" t="s">
        <v>136</v>
      </c>
      <c r="BM100" s="231" t="s">
        <v>266</v>
      </c>
    </row>
    <row r="101" s="2" customFormat="1" ht="21.75" customHeight="1">
      <c r="A101" s="40"/>
      <c r="B101" s="41"/>
      <c r="C101" s="220" t="s">
        <v>152</v>
      </c>
      <c r="D101" s="220" t="s">
        <v>131</v>
      </c>
      <c r="E101" s="221" t="s">
        <v>1029</v>
      </c>
      <c r="F101" s="222" t="s">
        <v>1030</v>
      </c>
      <c r="G101" s="223" t="s">
        <v>144</v>
      </c>
      <c r="H101" s="224">
        <v>120</v>
      </c>
      <c r="I101" s="225"/>
      <c r="J101" s="226">
        <f>ROUND(I101*H101,2)</f>
        <v>0</v>
      </c>
      <c r="K101" s="222" t="s">
        <v>135</v>
      </c>
      <c r="L101" s="46"/>
      <c r="M101" s="227" t="s">
        <v>19</v>
      </c>
      <c r="N101" s="228" t="s">
        <v>40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136</v>
      </c>
      <c r="AT101" s="231" t="s">
        <v>131</v>
      </c>
      <c r="AU101" s="231" t="s">
        <v>79</v>
      </c>
      <c r="AY101" s="19" t="s">
        <v>129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77</v>
      </c>
      <c r="BK101" s="232">
        <f>ROUND(I101*H101,2)</f>
        <v>0</v>
      </c>
      <c r="BL101" s="19" t="s">
        <v>136</v>
      </c>
      <c r="BM101" s="231" t="s">
        <v>148</v>
      </c>
    </row>
    <row r="102" s="2" customFormat="1">
      <c r="A102" s="40"/>
      <c r="B102" s="41"/>
      <c r="C102" s="42"/>
      <c r="D102" s="233" t="s">
        <v>168</v>
      </c>
      <c r="E102" s="42"/>
      <c r="F102" s="234" t="s">
        <v>1016</v>
      </c>
      <c r="G102" s="42"/>
      <c r="H102" s="42"/>
      <c r="I102" s="138"/>
      <c r="J102" s="42"/>
      <c r="K102" s="42"/>
      <c r="L102" s="46"/>
      <c r="M102" s="235"/>
      <c r="N102" s="23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168</v>
      </c>
      <c r="AU102" s="19" t="s">
        <v>79</v>
      </c>
    </row>
    <row r="103" s="2" customFormat="1" ht="16.5" customHeight="1">
      <c r="A103" s="40"/>
      <c r="B103" s="41"/>
      <c r="C103" s="269" t="s">
        <v>177</v>
      </c>
      <c r="D103" s="269" t="s">
        <v>232</v>
      </c>
      <c r="E103" s="270" t="s">
        <v>1031</v>
      </c>
      <c r="F103" s="271" t="s">
        <v>1032</v>
      </c>
      <c r="G103" s="272" t="s">
        <v>144</v>
      </c>
      <c r="H103" s="273">
        <v>14</v>
      </c>
      <c r="I103" s="274"/>
      <c r="J103" s="275">
        <f>ROUND(I103*H103,2)</f>
        <v>0</v>
      </c>
      <c r="K103" s="271" t="s">
        <v>19</v>
      </c>
      <c r="L103" s="276"/>
      <c r="M103" s="277" t="s">
        <v>19</v>
      </c>
      <c r="N103" s="278" t="s">
        <v>40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148</v>
      </c>
      <c r="AT103" s="231" t="s">
        <v>232</v>
      </c>
      <c r="AU103" s="231" t="s">
        <v>79</v>
      </c>
      <c r="AY103" s="19" t="s">
        <v>129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77</v>
      </c>
      <c r="BK103" s="232">
        <f>ROUND(I103*H103,2)</f>
        <v>0</v>
      </c>
      <c r="BL103" s="19" t="s">
        <v>136</v>
      </c>
      <c r="BM103" s="231" t="s">
        <v>271</v>
      </c>
    </row>
    <row r="104" s="2" customFormat="1" ht="16.5" customHeight="1">
      <c r="A104" s="40"/>
      <c r="B104" s="41"/>
      <c r="C104" s="269" t="s">
        <v>155</v>
      </c>
      <c r="D104" s="269" t="s">
        <v>232</v>
      </c>
      <c r="E104" s="270" t="s">
        <v>1033</v>
      </c>
      <c r="F104" s="271" t="s">
        <v>1034</v>
      </c>
      <c r="G104" s="272" t="s">
        <v>144</v>
      </c>
      <c r="H104" s="273">
        <v>10</v>
      </c>
      <c r="I104" s="274"/>
      <c r="J104" s="275">
        <f>ROUND(I104*H104,2)</f>
        <v>0</v>
      </c>
      <c r="K104" s="271" t="s">
        <v>19</v>
      </c>
      <c r="L104" s="276"/>
      <c r="M104" s="277" t="s">
        <v>19</v>
      </c>
      <c r="N104" s="278" t="s">
        <v>40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148</v>
      </c>
      <c r="AT104" s="231" t="s">
        <v>232</v>
      </c>
      <c r="AU104" s="231" t="s">
        <v>79</v>
      </c>
      <c r="AY104" s="19" t="s">
        <v>129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77</v>
      </c>
      <c r="BK104" s="232">
        <f>ROUND(I104*H104,2)</f>
        <v>0</v>
      </c>
      <c r="BL104" s="19" t="s">
        <v>136</v>
      </c>
      <c r="BM104" s="231" t="s">
        <v>275</v>
      </c>
    </row>
    <row r="105" s="2" customFormat="1" ht="16.5" customHeight="1">
      <c r="A105" s="40"/>
      <c r="B105" s="41"/>
      <c r="C105" s="269" t="s">
        <v>190</v>
      </c>
      <c r="D105" s="269" t="s">
        <v>232</v>
      </c>
      <c r="E105" s="270" t="s">
        <v>1035</v>
      </c>
      <c r="F105" s="271" t="s">
        <v>1036</v>
      </c>
      <c r="G105" s="272" t="s">
        <v>144</v>
      </c>
      <c r="H105" s="273">
        <v>30</v>
      </c>
      <c r="I105" s="274"/>
      <c r="J105" s="275">
        <f>ROUND(I105*H105,2)</f>
        <v>0</v>
      </c>
      <c r="K105" s="271" t="s">
        <v>19</v>
      </c>
      <c r="L105" s="276"/>
      <c r="M105" s="277" t="s">
        <v>19</v>
      </c>
      <c r="N105" s="278" t="s">
        <v>40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148</v>
      </c>
      <c r="AT105" s="231" t="s">
        <v>232</v>
      </c>
      <c r="AU105" s="231" t="s">
        <v>79</v>
      </c>
      <c r="AY105" s="19" t="s">
        <v>129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77</v>
      </c>
      <c r="BK105" s="232">
        <f>ROUND(I105*H105,2)</f>
        <v>0</v>
      </c>
      <c r="BL105" s="19" t="s">
        <v>136</v>
      </c>
      <c r="BM105" s="231" t="s">
        <v>279</v>
      </c>
    </row>
    <row r="106" s="2" customFormat="1" ht="16.5" customHeight="1">
      <c r="A106" s="40"/>
      <c r="B106" s="41"/>
      <c r="C106" s="269" t="s">
        <v>159</v>
      </c>
      <c r="D106" s="269" t="s">
        <v>232</v>
      </c>
      <c r="E106" s="270" t="s">
        <v>1037</v>
      </c>
      <c r="F106" s="271" t="s">
        <v>1038</v>
      </c>
      <c r="G106" s="272" t="s">
        <v>144</v>
      </c>
      <c r="H106" s="273">
        <v>16</v>
      </c>
      <c r="I106" s="274"/>
      <c r="J106" s="275">
        <f>ROUND(I106*H106,2)</f>
        <v>0</v>
      </c>
      <c r="K106" s="271" t="s">
        <v>19</v>
      </c>
      <c r="L106" s="276"/>
      <c r="M106" s="277" t="s">
        <v>19</v>
      </c>
      <c r="N106" s="278" t="s">
        <v>40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148</v>
      </c>
      <c r="AT106" s="231" t="s">
        <v>232</v>
      </c>
      <c r="AU106" s="231" t="s">
        <v>79</v>
      </c>
      <c r="AY106" s="19" t="s">
        <v>129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77</v>
      </c>
      <c r="BK106" s="232">
        <f>ROUND(I106*H106,2)</f>
        <v>0</v>
      </c>
      <c r="BL106" s="19" t="s">
        <v>136</v>
      </c>
      <c r="BM106" s="231" t="s">
        <v>282</v>
      </c>
    </row>
    <row r="107" s="2" customFormat="1" ht="16.5" customHeight="1">
      <c r="A107" s="40"/>
      <c r="B107" s="41"/>
      <c r="C107" s="269" t="s">
        <v>8</v>
      </c>
      <c r="D107" s="269" t="s">
        <v>232</v>
      </c>
      <c r="E107" s="270" t="s">
        <v>1039</v>
      </c>
      <c r="F107" s="271" t="s">
        <v>1040</v>
      </c>
      <c r="G107" s="272" t="s">
        <v>144</v>
      </c>
      <c r="H107" s="273">
        <v>20</v>
      </c>
      <c r="I107" s="274"/>
      <c r="J107" s="275">
        <f>ROUND(I107*H107,2)</f>
        <v>0</v>
      </c>
      <c r="K107" s="271" t="s">
        <v>19</v>
      </c>
      <c r="L107" s="276"/>
      <c r="M107" s="277" t="s">
        <v>19</v>
      </c>
      <c r="N107" s="278" t="s">
        <v>40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148</v>
      </c>
      <c r="AT107" s="231" t="s">
        <v>232</v>
      </c>
      <c r="AU107" s="231" t="s">
        <v>79</v>
      </c>
      <c r="AY107" s="19" t="s">
        <v>129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77</v>
      </c>
      <c r="BK107" s="232">
        <f>ROUND(I107*H107,2)</f>
        <v>0</v>
      </c>
      <c r="BL107" s="19" t="s">
        <v>136</v>
      </c>
      <c r="BM107" s="231" t="s">
        <v>287</v>
      </c>
    </row>
    <row r="108" s="2" customFormat="1" ht="16.5" customHeight="1">
      <c r="A108" s="40"/>
      <c r="B108" s="41"/>
      <c r="C108" s="269" t="s">
        <v>162</v>
      </c>
      <c r="D108" s="269" t="s">
        <v>232</v>
      </c>
      <c r="E108" s="270" t="s">
        <v>1041</v>
      </c>
      <c r="F108" s="271" t="s">
        <v>1042</v>
      </c>
      <c r="G108" s="272" t="s">
        <v>144</v>
      </c>
      <c r="H108" s="273">
        <v>30</v>
      </c>
      <c r="I108" s="274"/>
      <c r="J108" s="275">
        <f>ROUND(I108*H108,2)</f>
        <v>0</v>
      </c>
      <c r="K108" s="271" t="s">
        <v>19</v>
      </c>
      <c r="L108" s="276"/>
      <c r="M108" s="277" t="s">
        <v>19</v>
      </c>
      <c r="N108" s="278" t="s">
        <v>40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148</v>
      </c>
      <c r="AT108" s="231" t="s">
        <v>232</v>
      </c>
      <c r="AU108" s="231" t="s">
        <v>79</v>
      </c>
      <c r="AY108" s="19" t="s">
        <v>129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77</v>
      </c>
      <c r="BK108" s="232">
        <f>ROUND(I108*H108,2)</f>
        <v>0</v>
      </c>
      <c r="BL108" s="19" t="s">
        <v>136</v>
      </c>
      <c r="BM108" s="231" t="s">
        <v>290</v>
      </c>
    </row>
    <row r="109" s="2" customFormat="1" ht="16.5" customHeight="1">
      <c r="A109" s="40"/>
      <c r="B109" s="41"/>
      <c r="C109" s="220" t="s">
        <v>209</v>
      </c>
      <c r="D109" s="220" t="s">
        <v>131</v>
      </c>
      <c r="E109" s="221" t="s">
        <v>1043</v>
      </c>
      <c r="F109" s="222" t="s">
        <v>1044</v>
      </c>
      <c r="G109" s="223" t="s">
        <v>144</v>
      </c>
      <c r="H109" s="224">
        <v>45</v>
      </c>
      <c r="I109" s="225"/>
      <c r="J109" s="226">
        <f>ROUND(I109*H109,2)</f>
        <v>0</v>
      </c>
      <c r="K109" s="222" t="s">
        <v>135</v>
      </c>
      <c r="L109" s="46"/>
      <c r="M109" s="227" t="s">
        <v>19</v>
      </c>
      <c r="N109" s="228" t="s">
        <v>40</v>
      </c>
      <c r="O109" s="86"/>
      <c r="P109" s="229">
        <f>O109*H109</f>
        <v>0</v>
      </c>
      <c r="Q109" s="229">
        <v>6.0000000000000002E-05</v>
      </c>
      <c r="R109" s="229">
        <f>Q109*H109</f>
        <v>0.0027000000000000001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136</v>
      </c>
      <c r="AT109" s="231" t="s">
        <v>131</v>
      </c>
      <c r="AU109" s="231" t="s">
        <v>79</v>
      </c>
      <c r="AY109" s="19" t="s">
        <v>129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77</v>
      </c>
      <c r="BK109" s="232">
        <f>ROUND(I109*H109,2)</f>
        <v>0</v>
      </c>
      <c r="BL109" s="19" t="s">
        <v>136</v>
      </c>
      <c r="BM109" s="231" t="s">
        <v>152</v>
      </c>
    </row>
    <row r="110" s="2" customFormat="1">
      <c r="A110" s="40"/>
      <c r="B110" s="41"/>
      <c r="C110" s="42"/>
      <c r="D110" s="233" t="s">
        <v>168</v>
      </c>
      <c r="E110" s="42"/>
      <c r="F110" s="234" t="s">
        <v>1045</v>
      </c>
      <c r="G110" s="42"/>
      <c r="H110" s="42"/>
      <c r="I110" s="138"/>
      <c r="J110" s="42"/>
      <c r="K110" s="42"/>
      <c r="L110" s="46"/>
      <c r="M110" s="235"/>
      <c r="N110" s="23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168</v>
      </c>
      <c r="AU110" s="19" t="s">
        <v>79</v>
      </c>
    </row>
    <row r="111" s="2" customFormat="1" ht="16.5" customHeight="1">
      <c r="A111" s="40"/>
      <c r="B111" s="41"/>
      <c r="C111" s="269" t="s">
        <v>175</v>
      </c>
      <c r="D111" s="269" t="s">
        <v>232</v>
      </c>
      <c r="E111" s="270" t="s">
        <v>1046</v>
      </c>
      <c r="F111" s="271" t="s">
        <v>1047</v>
      </c>
      <c r="G111" s="272" t="s">
        <v>358</v>
      </c>
      <c r="H111" s="273">
        <v>45</v>
      </c>
      <c r="I111" s="274"/>
      <c r="J111" s="275">
        <f>ROUND(I111*H111,2)</f>
        <v>0</v>
      </c>
      <c r="K111" s="271" t="s">
        <v>19</v>
      </c>
      <c r="L111" s="276"/>
      <c r="M111" s="277" t="s">
        <v>19</v>
      </c>
      <c r="N111" s="278" t="s">
        <v>40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148</v>
      </c>
      <c r="AT111" s="231" t="s">
        <v>232</v>
      </c>
      <c r="AU111" s="231" t="s">
        <v>79</v>
      </c>
      <c r="AY111" s="19" t="s">
        <v>129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77</v>
      </c>
      <c r="BK111" s="232">
        <f>ROUND(I111*H111,2)</f>
        <v>0</v>
      </c>
      <c r="BL111" s="19" t="s">
        <v>136</v>
      </c>
      <c r="BM111" s="231" t="s">
        <v>297</v>
      </c>
    </row>
    <row r="112" s="2" customFormat="1" ht="16.5" customHeight="1">
      <c r="A112" s="40"/>
      <c r="B112" s="41"/>
      <c r="C112" s="220" t="s">
        <v>219</v>
      </c>
      <c r="D112" s="220" t="s">
        <v>131</v>
      </c>
      <c r="E112" s="221" t="s">
        <v>1048</v>
      </c>
      <c r="F112" s="222" t="s">
        <v>1049</v>
      </c>
      <c r="G112" s="223" t="s">
        <v>144</v>
      </c>
      <c r="H112" s="224">
        <v>45</v>
      </c>
      <c r="I112" s="225"/>
      <c r="J112" s="226">
        <f>ROUND(I112*H112,2)</f>
        <v>0</v>
      </c>
      <c r="K112" s="222" t="s">
        <v>135</v>
      </c>
      <c r="L112" s="46"/>
      <c r="M112" s="227" t="s">
        <v>19</v>
      </c>
      <c r="N112" s="228" t="s">
        <v>40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136</v>
      </c>
      <c r="AT112" s="231" t="s">
        <v>131</v>
      </c>
      <c r="AU112" s="231" t="s">
        <v>79</v>
      </c>
      <c r="AY112" s="19" t="s">
        <v>129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77</v>
      </c>
      <c r="BK112" s="232">
        <f>ROUND(I112*H112,2)</f>
        <v>0</v>
      </c>
      <c r="BL112" s="19" t="s">
        <v>136</v>
      </c>
      <c r="BM112" s="231" t="s">
        <v>155</v>
      </c>
    </row>
    <row r="113" s="2" customFormat="1">
      <c r="A113" s="40"/>
      <c r="B113" s="41"/>
      <c r="C113" s="42"/>
      <c r="D113" s="233" t="s">
        <v>168</v>
      </c>
      <c r="E113" s="42"/>
      <c r="F113" s="234" t="s">
        <v>1050</v>
      </c>
      <c r="G113" s="42"/>
      <c r="H113" s="42"/>
      <c r="I113" s="138"/>
      <c r="J113" s="42"/>
      <c r="K113" s="42"/>
      <c r="L113" s="46"/>
      <c r="M113" s="235"/>
      <c r="N113" s="23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79</v>
      </c>
    </row>
    <row r="114" s="2" customFormat="1" ht="16.5" customHeight="1">
      <c r="A114" s="40"/>
      <c r="B114" s="41"/>
      <c r="C114" s="220" t="s">
        <v>181</v>
      </c>
      <c r="D114" s="220" t="s">
        <v>131</v>
      </c>
      <c r="E114" s="221" t="s">
        <v>1051</v>
      </c>
      <c r="F114" s="222" t="s">
        <v>1052</v>
      </c>
      <c r="G114" s="223" t="s">
        <v>134</v>
      </c>
      <c r="H114" s="224">
        <v>45</v>
      </c>
      <c r="I114" s="225"/>
      <c r="J114" s="226">
        <f>ROUND(I114*H114,2)</f>
        <v>0</v>
      </c>
      <c r="K114" s="222" t="s">
        <v>135</v>
      </c>
      <c r="L114" s="46"/>
      <c r="M114" s="227" t="s">
        <v>19</v>
      </c>
      <c r="N114" s="228" t="s">
        <v>40</v>
      </c>
      <c r="O114" s="86"/>
      <c r="P114" s="229">
        <f>O114*H114</f>
        <v>0</v>
      </c>
      <c r="Q114" s="229">
        <v>3.0000000000000001E-05</v>
      </c>
      <c r="R114" s="229">
        <f>Q114*H114</f>
        <v>0.0013500000000000001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136</v>
      </c>
      <c r="AT114" s="231" t="s">
        <v>131</v>
      </c>
      <c r="AU114" s="231" t="s">
        <v>79</v>
      </c>
      <c r="AY114" s="19" t="s">
        <v>129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77</v>
      </c>
      <c r="BK114" s="232">
        <f>ROUND(I114*H114,2)</f>
        <v>0</v>
      </c>
      <c r="BL114" s="19" t="s">
        <v>136</v>
      </c>
      <c r="BM114" s="231" t="s">
        <v>159</v>
      </c>
    </row>
    <row r="115" s="2" customFormat="1">
      <c r="A115" s="40"/>
      <c r="B115" s="41"/>
      <c r="C115" s="42"/>
      <c r="D115" s="233" t="s">
        <v>168</v>
      </c>
      <c r="E115" s="42"/>
      <c r="F115" s="234" t="s">
        <v>1053</v>
      </c>
      <c r="G115" s="42"/>
      <c r="H115" s="42"/>
      <c r="I115" s="138"/>
      <c r="J115" s="42"/>
      <c r="K115" s="42"/>
      <c r="L115" s="46"/>
      <c r="M115" s="235"/>
      <c r="N115" s="23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79</v>
      </c>
    </row>
    <row r="116" s="2" customFormat="1" ht="16.5" customHeight="1">
      <c r="A116" s="40"/>
      <c r="B116" s="41"/>
      <c r="C116" s="269" t="s">
        <v>7</v>
      </c>
      <c r="D116" s="269" t="s">
        <v>232</v>
      </c>
      <c r="E116" s="270" t="s">
        <v>1054</v>
      </c>
      <c r="F116" s="271" t="s">
        <v>1055</v>
      </c>
      <c r="G116" s="272" t="s">
        <v>144</v>
      </c>
      <c r="H116" s="273">
        <v>45</v>
      </c>
      <c r="I116" s="274"/>
      <c r="J116" s="275">
        <f>ROUND(I116*H116,2)</f>
        <v>0</v>
      </c>
      <c r="K116" s="271" t="s">
        <v>19</v>
      </c>
      <c r="L116" s="276"/>
      <c r="M116" s="277" t="s">
        <v>19</v>
      </c>
      <c r="N116" s="278" t="s">
        <v>40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148</v>
      </c>
      <c r="AT116" s="231" t="s">
        <v>232</v>
      </c>
      <c r="AU116" s="231" t="s">
        <v>79</v>
      </c>
      <c r="AY116" s="19" t="s">
        <v>129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77</v>
      </c>
      <c r="BK116" s="232">
        <f>ROUND(I116*H116,2)</f>
        <v>0</v>
      </c>
      <c r="BL116" s="19" t="s">
        <v>136</v>
      </c>
      <c r="BM116" s="231" t="s">
        <v>301</v>
      </c>
    </row>
    <row r="117" s="2" customFormat="1" ht="16.5" customHeight="1">
      <c r="A117" s="40"/>
      <c r="B117" s="41"/>
      <c r="C117" s="220" t="s">
        <v>186</v>
      </c>
      <c r="D117" s="220" t="s">
        <v>131</v>
      </c>
      <c r="E117" s="221" t="s">
        <v>1056</v>
      </c>
      <c r="F117" s="222" t="s">
        <v>1057</v>
      </c>
      <c r="G117" s="223" t="s">
        <v>134</v>
      </c>
      <c r="H117" s="224">
        <v>107</v>
      </c>
      <c r="I117" s="225"/>
      <c r="J117" s="226">
        <f>ROUND(I117*H117,2)</f>
        <v>0</v>
      </c>
      <c r="K117" s="222" t="s">
        <v>135</v>
      </c>
      <c r="L117" s="46"/>
      <c r="M117" s="227" t="s">
        <v>19</v>
      </c>
      <c r="N117" s="228" t="s">
        <v>40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136</v>
      </c>
      <c r="AT117" s="231" t="s">
        <v>131</v>
      </c>
      <c r="AU117" s="231" t="s">
        <v>79</v>
      </c>
      <c r="AY117" s="19" t="s">
        <v>129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77</v>
      </c>
      <c r="BK117" s="232">
        <f>ROUND(I117*H117,2)</f>
        <v>0</v>
      </c>
      <c r="BL117" s="19" t="s">
        <v>136</v>
      </c>
      <c r="BM117" s="231" t="s">
        <v>162</v>
      </c>
    </row>
    <row r="118" s="2" customFormat="1">
      <c r="A118" s="40"/>
      <c r="B118" s="41"/>
      <c r="C118" s="42"/>
      <c r="D118" s="233" t="s">
        <v>168</v>
      </c>
      <c r="E118" s="42"/>
      <c r="F118" s="234" t="s">
        <v>1058</v>
      </c>
      <c r="G118" s="42"/>
      <c r="H118" s="42"/>
      <c r="I118" s="138"/>
      <c r="J118" s="42"/>
      <c r="K118" s="42"/>
      <c r="L118" s="46"/>
      <c r="M118" s="235"/>
      <c r="N118" s="23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79</v>
      </c>
    </row>
    <row r="119" s="2" customFormat="1">
      <c r="A119" s="40"/>
      <c r="B119" s="41"/>
      <c r="C119" s="42"/>
      <c r="D119" s="233" t="s">
        <v>137</v>
      </c>
      <c r="E119" s="42"/>
      <c r="F119" s="234" t="s">
        <v>1059</v>
      </c>
      <c r="G119" s="42"/>
      <c r="H119" s="42"/>
      <c r="I119" s="138"/>
      <c r="J119" s="42"/>
      <c r="K119" s="42"/>
      <c r="L119" s="46"/>
      <c r="M119" s="235"/>
      <c r="N119" s="23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137</v>
      </c>
      <c r="AU119" s="19" t="s">
        <v>79</v>
      </c>
    </row>
    <row r="120" s="2" customFormat="1" ht="16.5" customHeight="1">
      <c r="A120" s="40"/>
      <c r="B120" s="41"/>
      <c r="C120" s="269" t="s">
        <v>245</v>
      </c>
      <c r="D120" s="269" t="s">
        <v>232</v>
      </c>
      <c r="E120" s="270" t="s">
        <v>1060</v>
      </c>
      <c r="F120" s="271" t="s">
        <v>1061</v>
      </c>
      <c r="G120" s="272" t="s">
        <v>180</v>
      </c>
      <c r="H120" s="273">
        <v>8</v>
      </c>
      <c r="I120" s="274"/>
      <c r="J120" s="275">
        <f>ROUND(I120*H120,2)</f>
        <v>0</v>
      </c>
      <c r="K120" s="271" t="s">
        <v>19</v>
      </c>
      <c r="L120" s="276"/>
      <c r="M120" s="277" t="s">
        <v>19</v>
      </c>
      <c r="N120" s="278" t="s">
        <v>40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148</v>
      </c>
      <c r="AT120" s="231" t="s">
        <v>232</v>
      </c>
      <c r="AU120" s="231" t="s">
        <v>79</v>
      </c>
      <c r="AY120" s="19" t="s">
        <v>129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77</v>
      </c>
      <c r="BK120" s="232">
        <f>ROUND(I120*H120,2)</f>
        <v>0</v>
      </c>
      <c r="BL120" s="19" t="s">
        <v>136</v>
      </c>
      <c r="BM120" s="231" t="s">
        <v>304</v>
      </c>
    </row>
    <row r="121" s="2" customFormat="1" ht="21.75" customHeight="1">
      <c r="A121" s="40"/>
      <c r="B121" s="41"/>
      <c r="C121" s="220" t="s">
        <v>193</v>
      </c>
      <c r="D121" s="220" t="s">
        <v>131</v>
      </c>
      <c r="E121" s="221" t="s">
        <v>1062</v>
      </c>
      <c r="F121" s="222" t="s">
        <v>1063</v>
      </c>
      <c r="G121" s="223" t="s">
        <v>235</v>
      </c>
      <c r="H121" s="224">
        <v>0.085999999999999993</v>
      </c>
      <c r="I121" s="225"/>
      <c r="J121" s="226">
        <f>ROUND(I121*H121,2)</f>
        <v>0</v>
      </c>
      <c r="K121" s="222" t="s">
        <v>135</v>
      </c>
      <c r="L121" s="46"/>
      <c r="M121" s="227" t="s">
        <v>19</v>
      </c>
      <c r="N121" s="228" t="s">
        <v>40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136</v>
      </c>
      <c r="AT121" s="231" t="s">
        <v>131</v>
      </c>
      <c r="AU121" s="231" t="s">
        <v>79</v>
      </c>
      <c r="AY121" s="19" t="s">
        <v>129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77</v>
      </c>
      <c r="BK121" s="232">
        <f>ROUND(I121*H121,2)</f>
        <v>0</v>
      </c>
      <c r="BL121" s="19" t="s">
        <v>136</v>
      </c>
      <c r="BM121" s="231" t="s">
        <v>1064</v>
      </c>
    </row>
    <row r="122" s="2" customFormat="1">
      <c r="A122" s="40"/>
      <c r="B122" s="41"/>
      <c r="C122" s="42"/>
      <c r="D122" s="233" t="s">
        <v>168</v>
      </c>
      <c r="E122" s="42"/>
      <c r="F122" s="234" t="s">
        <v>1065</v>
      </c>
      <c r="G122" s="42"/>
      <c r="H122" s="42"/>
      <c r="I122" s="138"/>
      <c r="J122" s="42"/>
      <c r="K122" s="42"/>
      <c r="L122" s="46"/>
      <c r="M122" s="235"/>
      <c r="N122" s="23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168</v>
      </c>
      <c r="AU122" s="19" t="s">
        <v>79</v>
      </c>
    </row>
    <row r="123" s="2" customFormat="1" ht="16.5" customHeight="1">
      <c r="A123" s="40"/>
      <c r="B123" s="41"/>
      <c r="C123" s="269" t="s">
        <v>259</v>
      </c>
      <c r="D123" s="269" t="s">
        <v>232</v>
      </c>
      <c r="E123" s="270" t="s">
        <v>1066</v>
      </c>
      <c r="F123" s="271" t="s">
        <v>1067</v>
      </c>
      <c r="G123" s="272" t="s">
        <v>144</v>
      </c>
      <c r="H123" s="273">
        <v>465</v>
      </c>
      <c r="I123" s="274"/>
      <c r="J123" s="275">
        <f>ROUND(I123*H123,2)</f>
        <v>0</v>
      </c>
      <c r="K123" s="271" t="s">
        <v>19</v>
      </c>
      <c r="L123" s="276"/>
      <c r="M123" s="277" t="s">
        <v>19</v>
      </c>
      <c r="N123" s="278" t="s">
        <v>40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148</v>
      </c>
      <c r="AT123" s="231" t="s">
        <v>232</v>
      </c>
      <c r="AU123" s="231" t="s">
        <v>79</v>
      </c>
      <c r="AY123" s="19" t="s">
        <v>129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9" t="s">
        <v>77</v>
      </c>
      <c r="BK123" s="232">
        <f>ROUND(I123*H123,2)</f>
        <v>0</v>
      </c>
      <c r="BL123" s="19" t="s">
        <v>136</v>
      </c>
      <c r="BM123" s="231" t="s">
        <v>308</v>
      </c>
    </row>
    <row r="124" s="2" customFormat="1" ht="16.5" customHeight="1">
      <c r="A124" s="40"/>
      <c r="B124" s="41"/>
      <c r="C124" s="269" t="s">
        <v>216</v>
      </c>
      <c r="D124" s="269" t="s">
        <v>232</v>
      </c>
      <c r="E124" s="270" t="s">
        <v>1068</v>
      </c>
      <c r="F124" s="271" t="s">
        <v>1069</v>
      </c>
      <c r="G124" s="272" t="s">
        <v>270</v>
      </c>
      <c r="H124" s="273">
        <v>36</v>
      </c>
      <c r="I124" s="274"/>
      <c r="J124" s="275">
        <f>ROUND(I124*H124,2)</f>
        <v>0</v>
      </c>
      <c r="K124" s="271" t="s">
        <v>19</v>
      </c>
      <c r="L124" s="276"/>
      <c r="M124" s="277" t="s">
        <v>19</v>
      </c>
      <c r="N124" s="278" t="s">
        <v>40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148</v>
      </c>
      <c r="AT124" s="231" t="s">
        <v>232</v>
      </c>
      <c r="AU124" s="231" t="s">
        <v>79</v>
      </c>
      <c r="AY124" s="19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77</v>
      </c>
      <c r="BK124" s="232">
        <f>ROUND(I124*H124,2)</f>
        <v>0</v>
      </c>
      <c r="BL124" s="19" t="s">
        <v>136</v>
      </c>
      <c r="BM124" s="231" t="s">
        <v>312</v>
      </c>
    </row>
    <row r="125" s="2" customFormat="1" ht="16.5" customHeight="1">
      <c r="A125" s="40"/>
      <c r="B125" s="41"/>
      <c r="C125" s="269" t="s">
        <v>267</v>
      </c>
      <c r="D125" s="269" t="s">
        <v>232</v>
      </c>
      <c r="E125" s="270" t="s">
        <v>1070</v>
      </c>
      <c r="F125" s="271" t="s">
        <v>1071</v>
      </c>
      <c r="G125" s="272" t="s">
        <v>270</v>
      </c>
      <c r="H125" s="273">
        <v>6</v>
      </c>
      <c r="I125" s="274"/>
      <c r="J125" s="275">
        <f>ROUND(I125*H125,2)</f>
        <v>0</v>
      </c>
      <c r="K125" s="271" t="s">
        <v>19</v>
      </c>
      <c r="L125" s="276"/>
      <c r="M125" s="277" t="s">
        <v>19</v>
      </c>
      <c r="N125" s="278" t="s">
        <v>40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148</v>
      </c>
      <c r="AT125" s="231" t="s">
        <v>232</v>
      </c>
      <c r="AU125" s="231" t="s">
        <v>79</v>
      </c>
      <c r="AY125" s="19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77</v>
      </c>
      <c r="BK125" s="232">
        <f>ROUND(I125*H125,2)</f>
        <v>0</v>
      </c>
      <c r="BL125" s="19" t="s">
        <v>136</v>
      </c>
      <c r="BM125" s="231" t="s">
        <v>317</v>
      </c>
    </row>
    <row r="126" s="2" customFormat="1" ht="16.5" customHeight="1">
      <c r="A126" s="40"/>
      <c r="B126" s="41"/>
      <c r="C126" s="220" t="s">
        <v>222</v>
      </c>
      <c r="D126" s="220" t="s">
        <v>131</v>
      </c>
      <c r="E126" s="221" t="s">
        <v>1072</v>
      </c>
      <c r="F126" s="222" t="s">
        <v>1073</v>
      </c>
      <c r="G126" s="223" t="s">
        <v>180</v>
      </c>
      <c r="H126" s="224">
        <v>6</v>
      </c>
      <c r="I126" s="225"/>
      <c r="J126" s="226">
        <f>ROUND(I126*H126,2)</f>
        <v>0</v>
      </c>
      <c r="K126" s="222" t="s">
        <v>135</v>
      </c>
      <c r="L126" s="46"/>
      <c r="M126" s="227" t="s">
        <v>19</v>
      </c>
      <c r="N126" s="228" t="s">
        <v>40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136</v>
      </c>
      <c r="AT126" s="231" t="s">
        <v>131</v>
      </c>
      <c r="AU126" s="231" t="s">
        <v>79</v>
      </c>
      <c r="AY126" s="19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77</v>
      </c>
      <c r="BK126" s="232">
        <f>ROUND(I126*H126,2)</f>
        <v>0</v>
      </c>
      <c r="BL126" s="19" t="s">
        <v>136</v>
      </c>
      <c r="BM126" s="231" t="s">
        <v>175</v>
      </c>
    </row>
    <row r="127" s="2" customFormat="1" ht="16.5" customHeight="1">
      <c r="A127" s="40"/>
      <c r="B127" s="41"/>
      <c r="C127" s="220" t="s">
        <v>276</v>
      </c>
      <c r="D127" s="220" t="s">
        <v>131</v>
      </c>
      <c r="E127" s="221" t="s">
        <v>1074</v>
      </c>
      <c r="F127" s="222" t="s">
        <v>1075</v>
      </c>
      <c r="G127" s="223" t="s">
        <v>180</v>
      </c>
      <c r="H127" s="224">
        <v>6</v>
      </c>
      <c r="I127" s="225"/>
      <c r="J127" s="226">
        <f>ROUND(I127*H127,2)</f>
        <v>0</v>
      </c>
      <c r="K127" s="222" t="s">
        <v>135</v>
      </c>
      <c r="L127" s="46"/>
      <c r="M127" s="227" t="s">
        <v>19</v>
      </c>
      <c r="N127" s="228" t="s">
        <v>40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136</v>
      </c>
      <c r="AT127" s="231" t="s">
        <v>131</v>
      </c>
      <c r="AU127" s="231" t="s">
        <v>79</v>
      </c>
      <c r="AY127" s="19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77</v>
      </c>
      <c r="BK127" s="232">
        <f>ROUND(I127*H127,2)</f>
        <v>0</v>
      </c>
      <c r="BL127" s="19" t="s">
        <v>136</v>
      </c>
      <c r="BM127" s="231" t="s">
        <v>181</v>
      </c>
    </row>
    <row r="128" s="2" customFormat="1">
      <c r="A128" s="40"/>
      <c r="B128" s="41"/>
      <c r="C128" s="42"/>
      <c r="D128" s="233" t="s">
        <v>168</v>
      </c>
      <c r="E128" s="42"/>
      <c r="F128" s="234" t="s">
        <v>1076</v>
      </c>
      <c r="G128" s="42"/>
      <c r="H128" s="42"/>
      <c r="I128" s="138"/>
      <c r="J128" s="42"/>
      <c r="K128" s="42"/>
      <c r="L128" s="46"/>
      <c r="M128" s="235"/>
      <c r="N128" s="23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168</v>
      </c>
      <c r="AU128" s="19" t="s">
        <v>79</v>
      </c>
    </row>
    <row r="129" s="2" customFormat="1" ht="16.5" customHeight="1">
      <c r="A129" s="40"/>
      <c r="B129" s="41"/>
      <c r="C129" s="220" t="s">
        <v>228</v>
      </c>
      <c r="D129" s="220" t="s">
        <v>131</v>
      </c>
      <c r="E129" s="221" t="s">
        <v>1077</v>
      </c>
      <c r="F129" s="222" t="s">
        <v>1078</v>
      </c>
      <c r="G129" s="223" t="s">
        <v>180</v>
      </c>
      <c r="H129" s="224">
        <v>6</v>
      </c>
      <c r="I129" s="225"/>
      <c r="J129" s="226">
        <f>ROUND(I129*H129,2)</f>
        <v>0</v>
      </c>
      <c r="K129" s="222" t="s">
        <v>135</v>
      </c>
      <c r="L129" s="46"/>
      <c r="M129" s="227" t="s">
        <v>19</v>
      </c>
      <c r="N129" s="228" t="s">
        <v>40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136</v>
      </c>
      <c r="AT129" s="231" t="s">
        <v>131</v>
      </c>
      <c r="AU129" s="231" t="s">
        <v>79</v>
      </c>
      <c r="AY129" s="19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77</v>
      </c>
      <c r="BK129" s="232">
        <f>ROUND(I129*H129,2)</f>
        <v>0</v>
      </c>
      <c r="BL129" s="19" t="s">
        <v>136</v>
      </c>
      <c r="BM129" s="231" t="s">
        <v>186</v>
      </c>
    </row>
    <row r="130" s="2" customFormat="1">
      <c r="A130" s="40"/>
      <c r="B130" s="41"/>
      <c r="C130" s="42"/>
      <c r="D130" s="233" t="s">
        <v>168</v>
      </c>
      <c r="E130" s="42"/>
      <c r="F130" s="234" t="s">
        <v>1076</v>
      </c>
      <c r="G130" s="42"/>
      <c r="H130" s="42"/>
      <c r="I130" s="138"/>
      <c r="J130" s="42"/>
      <c r="K130" s="42"/>
      <c r="L130" s="46"/>
      <c r="M130" s="235"/>
      <c r="N130" s="23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79</v>
      </c>
    </row>
    <row r="131" s="2" customFormat="1" ht="16.5" customHeight="1">
      <c r="A131" s="40"/>
      <c r="B131" s="41"/>
      <c r="C131" s="220" t="s">
        <v>284</v>
      </c>
      <c r="D131" s="220" t="s">
        <v>131</v>
      </c>
      <c r="E131" s="221" t="s">
        <v>1079</v>
      </c>
      <c r="F131" s="222" t="s">
        <v>1080</v>
      </c>
      <c r="G131" s="223" t="s">
        <v>134</v>
      </c>
      <c r="H131" s="224">
        <v>200</v>
      </c>
      <c r="I131" s="225"/>
      <c r="J131" s="226">
        <f>ROUND(I131*H131,2)</f>
        <v>0</v>
      </c>
      <c r="K131" s="222" t="s">
        <v>135</v>
      </c>
      <c r="L131" s="46"/>
      <c r="M131" s="227" t="s">
        <v>19</v>
      </c>
      <c r="N131" s="228" t="s">
        <v>40</v>
      </c>
      <c r="O131" s="8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136</v>
      </c>
      <c r="AT131" s="231" t="s">
        <v>131</v>
      </c>
      <c r="AU131" s="231" t="s">
        <v>79</v>
      </c>
      <c r="AY131" s="19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9" t="s">
        <v>77</v>
      </c>
      <c r="BK131" s="232">
        <f>ROUND(I131*H131,2)</f>
        <v>0</v>
      </c>
      <c r="BL131" s="19" t="s">
        <v>136</v>
      </c>
      <c r="BM131" s="231" t="s">
        <v>193</v>
      </c>
    </row>
    <row r="132" s="2" customFormat="1">
      <c r="A132" s="40"/>
      <c r="B132" s="41"/>
      <c r="C132" s="42"/>
      <c r="D132" s="233" t="s">
        <v>168</v>
      </c>
      <c r="E132" s="42"/>
      <c r="F132" s="234" t="s">
        <v>1081</v>
      </c>
      <c r="G132" s="42"/>
      <c r="H132" s="42"/>
      <c r="I132" s="138"/>
      <c r="J132" s="42"/>
      <c r="K132" s="42"/>
      <c r="L132" s="46"/>
      <c r="M132" s="235"/>
      <c r="N132" s="23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79</v>
      </c>
    </row>
    <row r="133" s="2" customFormat="1">
      <c r="A133" s="40"/>
      <c r="B133" s="41"/>
      <c r="C133" s="42"/>
      <c r="D133" s="233" t="s">
        <v>137</v>
      </c>
      <c r="E133" s="42"/>
      <c r="F133" s="234" t="s">
        <v>1082</v>
      </c>
      <c r="G133" s="42"/>
      <c r="H133" s="42"/>
      <c r="I133" s="138"/>
      <c r="J133" s="42"/>
      <c r="K133" s="42"/>
      <c r="L133" s="46"/>
      <c r="M133" s="235"/>
      <c r="N133" s="23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137</v>
      </c>
      <c r="AU133" s="19" t="s">
        <v>79</v>
      </c>
    </row>
    <row r="134" s="2" customFormat="1" ht="16.5" customHeight="1">
      <c r="A134" s="40"/>
      <c r="B134" s="41"/>
      <c r="C134" s="220" t="s">
        <v>236</v>
      </c>
      <c r="D134" s="220" t="s">
        <v>131</v>
      </c>
      <c r="E134" s="221" t="s">
        <v>1083</v>
      </c>
      <c r="F134" s="222" t="s">
        <v>1084</v>
      </c>
      <c r="G134" s="223" t="s">
        <v>134</v>
      </c>
      <c r="H134" s="224">
        <v>750</v>
      </c>
      <c r="I134" s="225"/>
      <c r="J134" s="226">
        <f>ROUND(I134*H134,2)</f>
        <v>0</v>
      </c>
      <c r="K134" s="222" t="s">
        <v>135</v>
      </c>
      <c r="L134" s="46"/>
      <c r="M134" s="227" t="s">
        <v>19</v>
      </c>
      <c r="N134" s="228" t="s">
        <v>40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136</v>
      </c>
      <c r="AT134" s="231" t="s">
        <v>131</v>
      </c>
      <c r="AU134" s="231" t="s">
        <v>79</v>
      </c>
      <c r="AY134" s="19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77</v>
      </c>
      <c r="BK134" s="232">
        <f>ROUND(I134*H134,2)</f>
        <v>0</v>
      </c>
      <c r="BL134" s="19" t="s">
        <v>136</v>
      </c>
      <c r="BM134" s="231" t="s">
        <v>216</v>
      </c>
    </row>
    <row r="135" s="2" customFormat="1">
      <c r="A135" s="40"/>
      <c r="B135" s="41"/>
      <c r="C135" s="42"/>
      <c r="D135" s="233" t="s">
        <v>168</v>
      </c>
      <c r="E135" s="42"/>
      <c r="F135" s="234" t="s">
        <v>1085</v>
      </c>
      <c r="G135" s="42"/>
      <c r="H135" s="42"/>
      <c r="I135" s="138"/>
      <c r="J135" s="42"/>
      <c r="K135" s="42"/>
      <c r="L135" s="46"/>
      <c r="M135" s="235"/>
      <c r="N135" s="23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168</v>
      </c>
      <c r="AU135" s="19" t="s">
        <v>79</v>
      </c>
    </row>
    <row r="136" s="2" customFormat="1" ht="21.75" customHeight="1">
      <c r="A136" s="40"/>
      <c r="B136" s="41"/>
      <c r="C136" s="220" t="s">
        <v>291</v>
      </c>
      <c r="D136" s="220" t="s">
        <v>131</v>
      </c>
      <c r="E136" s="221" t="s">
        <v>1086</v>
      </c>
      <c r="F136" s="222" t="s">
        <v>1087</v>
      </c>
      <c r="G136" s="223" t="s">
        <v>134</v>
      </c>
      <c r="H136" s="224">
        <v>750</v>
      </c>
      <c r="I136" s="225"/>
      <c r="J136" s="226">
        <f>ROUND(I136*H136,2)</f>
        <v>0</v>
      </c>
      <c r="K136" s="222" t="s">
        <v>135</v>
      </c>
      <c r="L136" s="46"/>
      <c r="M136" s="227" t="s">
        <v>19</v>
      </c>
      <c r="N136" s="228" t="s">
        <v>40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136</v>
      </c>
      <c r="AT136" s="231" t="s">
        <v>131</v>
      </c>
      <c r="AU136" s="231" t="s">
        <v>79</v>
      </c>
      <c r="AY136" s="19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77</v>
      </c>
      <c r="BK136" s="232">
        <f>ROUND(I136*H136,2)</f>
        <v>0</v>
      </c>
      <c r="BL136" s="19" t="s">
        <v>136</v>
      </c>
      <c r="BM136" s="231" t="s">
        <v>222</v>
      </c>
    </row>
    <row r="137" s="2" customFormat="1">
      <c r="A137" s="40"/>
      <c r="B137" s="41"/>
      <c r="C137" s="42"/>
      <c r="D137" s="233" t="s">
        <v>168</v>
      </c>
      <c r="E137" s="42"/>
      <c r="F137" s="234" t="s">
        <v>1088</v>
      </c>
      <c r="G137" s="42"/>
      <c r="H137" s="42"/>
      <c r="I137" s="138"/>
      <c r="J137" s="42"/>
      <c r="K137" s="42"/>
      <c r="L137" s="46"/>
      <c r="M137" s="235"/>
      <c r="N137" s="23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79</v>
      </c>
    </row>
    <row r="138" s="2" customFormat="1">
      <c r="A138" s="40"/>
      <c r="B138" s="41"/>
      <c r="C138" s="42"/>
      <c r="D138" s="233" t="s">
        <v>137</v>
      </c>
      <c r="E138" s="42"/>
      <c r="F138" s="234" t="s">
        <v>1089</v>
      </c>
      <c r="G138" s="42"/>
      <c r="H138" s="42"/>
      <c r="I138" s="138"/>
      <c r="J138" s="42"/>
      <c r="K138" s="42"/>
      <c r="L138" s="46"/>
      <c r="M138" s="235"/>
      <c r="N138" s="23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137</v>
      </c>
      <c r="AU138" s="19" t="s">
        <v>79</v>
      </c>
    </row>
    <row r="139" s="2" customFormat="1" ht="16.5" customHeight="1">
      <c r="A139" s="40"/>
      <c r="B139" s="41"/>
      <c r="C139" s="269" t="s">
        <v>242</v>
      </c>
      <c r="D139" s="269" t="s">
        <v>232</v>
      </c>
      <c r="E139" s="270" t="s">
        <v>1090</v>
      </c>
      <c r="F139" s="271" t="s">
        <v>1091</v>
      </c>
      <c r="G139" s="272" t="s">
        <v>180</v>
      </c>
      <c r="H139" s="273">
        <v>10</v>
      </c>
      <c r="I139" s="274"/>
      <c r="J139" s="275">
        <f>ROUND(I139*H139,2)</f>
        <v>0</v>
      </c>
      <c r="K139" s="271" t="s">
        <v>19</v>
      </c>
      <c r="L139" s="276"/>
      <c r="M139" s="277" t="s">
        <v>19</v>
      </c>
      <c r="N139" s="278" t="s">
        <v>40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148</v>
      </c>
      <c r="AT139" s="231" t="s">
        <v>232</v>
      </c>
      <c r="AU139" s="231" t="s">
        <v>79</v>
      </c>
      <c r="AY139" s="19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77</v>
      </c>
      <c r="BK139" s="232">
        <f>ROUND(I139*H139,2)</f>
        <v>0</v>
      </c>
      <c r="BL139" s="19" t="s">
        <v>136</v>
      </c>
      <c r="BM139" s="231" t="s">
        <v>294</v>
      </c>
    </row>
    <row r="140" s="12" customFormat="1" ht="22.8" customHeight="1">
      <c r="A140" s="12"/>
      <c r="B140" s="204"/>
      <c r="C140" s="205"/>
      <c r="D140" s="206" t="s">
        <v>68</v>
      </c>
      <c r="E140" s="218" t="s">
        <v>417</v>
      </c>
      <c r="F140" s="218" t="s">
        <v>418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SUM(P141:P144)</f>
        <v>0</v>
      </c>
      <c r="Q140" s="212"/>
      <c r="R140" s="213">
        <f>SUM(R141:R144)</f>
        <v>0</v>
      </c>
      <c r="S140" s="212"/>
      <c r="T140" s="214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77</v>
      </c>
      <c r="AT140" s="216" t="s">
        <v>68</v>
      </c>
      <c r="AU140" s="216" t="s">
        <v>77</v>
      </c>
      <c r="AY140" s="215" t="s">
        <v>129</v>
      </c>
      <c r="BK140" s="217">
        <f>SUM(BK141:BK144)</f>
        <v>0</v>
      </c>
    </row>
    <row r="141" s="2" customFormat="1" ht="21.75" customHeight="1">
      <c r="A141" s="40"/>
      <c r="B141" s="41"/>
      <c r="C141" s="220" t="s">
        <v>298</v>
      </c>
      <c r="D141" s="220" t="s">
        <v>131</v>
      </c>
      <c r="E141" s="221" t="s">
        <v>1092</v>
      </c>
      <c r="F141" s="222" t="s">
        <v>1093</v>
      </c>
      <c r="G141" s="223" t="s">
        <v>235</v>
      </c>
      <c r="H141" s="224">
        <v>4</v>
      </c>
      <c r="I141" s="225"/>
      <c r="J141" s="226">
        <f>ROUND(I141*H141,2)</f>
        <v>0</v>
      </c>
      <c r="K141" s="222" t="s">
        <v>135</v>
      </c>
      <c r="L141" s="46"/>
      <c r="M141" s="227" t="s">
        <v>19</v>
      </c>
      <c r="N141" s="228" t="s">
        <v>40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136</v>
      </c>
      <c r="AT141" s="231" t="s">
        <v>131</v>
      </c>
      <c r="AU141" s="231" t="s">
        <v>79</v>
      </c>
      <c r="AY141" s="19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77</v>
      </c>
      <c r="BK141" s="232">
        <f>ROUND(I141*H141,2)</f>
        <v>0</v>
      </c>
      <c r="BL141" s="19" t="s">
        <v>136</v>
      </c>
      <c r="BM141" s="231" t="s">
        <v>1094</v>
      </c>
    </row>
    <row r="142" s="2" customFormat="1" ht="21.75" customHeight="1">
      <c r="A142" s="40"/>
      <c r="B142" s="41"/>
      <c r="C142" s="220" t="s">
        <v>256</v>
      </c>
      <c r="D142" s="220" t="s">
        <v>131</v>
      </c>
      <c r="E142" s="221" t="s">
        <v>1095</v>
      </c>
      <c r="F142" s="222" t="s">
        <v>1096</v>
      </c>
      <c r="G142" s="223" t="s">
        <v>235</v>
      </c>
      <c r="H142" s="224">
        <v>40</v>
      </c>
      <c r="I142" s="225"/>
      <c r="J142" s="226">
        <f>ROUND(I142*H142,2)</f>
        <v>0</v>
      </c>
      <c r="K142" s="222" t="s">
        <v>135</v>
      </c>
      <c r="L142" s="46"/>
      <c r="M142" s="227" t="s">
        <v>19</v>
      </c>
      <c r="N142" s="228" t="s">
        <v>40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136</v>
      </c>
      <c r="AT142" s="231" t="s">
        <v>131</v>
      </c>
      <c r="AU142" s="231" t="s">
        <v>79</v>
      </c>
      <c r="AY142" s="19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77</v>
      </c>
      <c r="BK142" s="232">
        <f>ROUND(I142*H142,2)</f>
        <v>0</v>
      </c>
      <c r="BL142" s="19" t="s">
        <v>136</v>
      </c>
      <c r="BM142" s="231" t="s">
        <v>1097</v>
      </c>
    </row>
    <row r="143" s="13" customFormat="1">
      <c r="A143" s="13"/>
      <c r="B143" s="237"/>
      <c r="C143" s="238"/>
      <c r="D143" s="233" t="s">
        <v>170</v>
      </c>
      <c r="E143" s="239" t="s">
        <v>19</v>
      </c>
      <c r="F143" s="240" t="s">
        <v>1098</v>
      </c>
      <c r="G143" s="238"/>
      <c r="H143" s="241">
        <v>40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79</v>
      </c>
      <c r="AV143" s="13" t="s">
        <v>79</v>
      </c>
      <c r="AW143" s="13" t="s">
        <v>31</v>
      </c>
      <c r="AX143" s="13" t="s">
        <v>69</v>
      </c>
      <c r="AY143" s="247" t="s">
        <v>129</v>
      </c>
    </row>
    <row r="144" s="14" customFormat="1">
      <c r="A144" s="14"/>
      <c r="B144" s="248"/>
      <c r="C144" s="249"/>
      <c r="D144" s="233" t="s">
        <v>170</v>
      </c>
      <c r="E144" s="250" t="s">
        <v>19</v>
      </c>
      <c r="F144" s="251" t="s">
        <v>172</v>
      </c>
      <c r="G144" s="249"/>
      <c r="H144" s="252">
        <v>40</v>
      </c>
      <c r="I144" s="253"/>
      <c r="J144" s="249"/>
      <c r="K144" s="249"/>
      <c r="L144" s="254"/>
      <c r="M144" s="297"/>
      <c r="N144" s="298"/>
      <c r="O144" s="298"/>
      <c r="P144" s="298"/>
      <c r="Q144" s="298"/>
      <c r="R144" s="298"/>
      <c r="S144" s="298"/>
      <c r="T144" s="29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170</v>
      </c>
      <c r="AU144" s="258" t="s">
        <v>79</v>
      </c>
      <c r="AV144" s="14" t="s">
        <v>136</v>
      </c>
      <c r="AW144" s="14" t="s">
        <v>31</v>
      </c>
      <c r="AX144" s="14" t="s">
        <v>77</v>
      </c>
      <c r="AY144" s="258" t="s">
        <v>129</v>
      </c>
    </row>
    <row r="145" s="2" customFormat="1" ht="6.96" customHeight="1">
      <c r="A145" s="40"/>
      <c r="B145" s="61"/>
      <c r="C145" s="62"/>
      <c r="D145" s="62"/>
      <c r="E145" s="62"/>
      <c r="F145" s="62"/>
      <c r="G145" s="62"/>
      <c r="H145" s="62"/>
      <c r="I145" s="168"/>
      <c r="J145" s="62"/>
      <c r="K145" s="62"/>
      <c r="L145" s="46"/>
      <c r="M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</sheetData>
  <sheetProtection sheet="1" autoFilter="0" formatColumns="0" formatRows="0" objects="1" scenarios="1" spinCount="100000" saltValue="ejaWhQWASSwtzXVvjOGo5J0nsIC8RyNeHM4ZwYMKniBTepVOB7OqSPprftQIE1RGVb+7OHtt6mDikb2vMlQpjw==" hashValue="69okDSdrVjpRF+28q1/sz8JQoMvrbTwFOFVDJXtlCLgJK9p4azGTijy/nsF7k1WzYOkd8grGWfLralFvOsmAPA==" algorithmName="SHA-512" password="CC35"/>
  <autoFilter ref="C81:K14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79</v>
      </c>
    </row>
    <row r="4" s="1" customFormat="1" ht="24.96" customHeight="1">
      <c r="B4" s="22"/>
      <c r="D4" s="134" t="s">
        <v>98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 xml:space="preserve"> 2950176 CYKLO SATALICE - VINOŘ, PRAHA 19-2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99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1099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25. 5. 2020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 xml:space="preserve"> 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 xml:space="preserve"> </v>
      </c>
      <c r="F21" s="40"/>
      <c r="G21" s="40"/>
      <c r="H21" s="40"/>
      <c r="I21" s="142" t="s">
        <v>27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32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33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35</v>
      </c>
      <c r="E30" s="40"/>
      <c r="F30" s="40"/>
      <c r="G30" s="40"/>
      <c r="H30" s="40"/>
      <c r="I30" s="138"/>
      <c r="J30" s="152">
        <f>ROUND(J85,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37</v>
      </c>
      <c r="G32" s="40"/>
      <c r="H32" s="40"/>
      <c r="I32" s="154" t="s">
        <v>36</v>
      </c>
      <c r="J32" s="153" t="s">
        <v>38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39</v>
      </c>
      <c r="E33" s="136" t="s">
        <v>40</v>
      </c>
      <c r="F33" s="156">
        <f>ROUND((SUM(BE85:BE112)),  2)</f>
        <v>0</v>
      </c>
      <c r="G33" s="40"/>
      <c r="H33" s="40"/>
      <c r="I33" s="157">
        <v>0.20999999999999999</v>
      </c>
      <c r="J33" s="156">
        <f>ROUND(((SUM(BE85:BE112))*I33),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41</v>
      </c>
      <c r="F34" s="156">
        <f>ROUND((SUM(BF85:BF112)),  2)</f>
        <v>0</v>
      </c>
      <c r="G34" s="40"/>
      <c r="H34" s="40"/>
      <c r="I34" s="157">
        <v>0.14999999999999999</v>
      </c>
      <c r="J34" s="156">
        <f>ROUND(((SUM(BF85:BF112))*I34),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42</v>
      </c>
      <c r="F35" s="156">
        <f>ROUND((SUM(BG85:BG112)),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43</v>
      </c>
      <c r="F36" s="156">
        <f>ROUND((SUM(BH85:BH112)),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44</v>
      </c>
      <c r="F37" s="156">
        <f>ROUND((SUM(BI85:BI112)),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 xml:space="preserve"> 2950176 CYKLO SATALICE - VINOŘ, PRAHA 19-2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VON - VEDLEJŠÍ A OSTATNÍ ...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25. 5. 2020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32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138"/>
      <c r="J59" s="104">
        <f>J85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1100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1101</v>
      </c>
      <c r="E61" s="188"/>
      <c r="F61" s="188"/>
      <c r="G61" s="188"/>
      <c r="H61" s="188"/>
      <c r="I61" s="189"/>
      <c r="J61" s="190">
        <f>J87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1102</v>
      </c>
      <c r="E62" s="188"/>
      <c r="F62" s="188"/>
      <c r="G62" s="188"/>
      <c r="H62" s="188"/>
      <c r="I62" s="189"/>
      <c r="J62" s="190">
        <f>J98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1103</v>
      </c>
      <c r="E63" s="188"/>
      <c r="F63" s="188"/>
      <c r="G63" s="188"/>
      <c r="H63" s="188"/>
      <c r="I63" s="189"/>
      <c r="J63" s="190">
        <f>J101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1104</v>
      </c>
      <c r="E64" s="188"/>
      <c r="F64" s="188"/>
      <c r="G64" s="188"/>
      <c r="H64" s="188"/>
      <c r="I64" s="189"/>
      <c r="J64" s="190">
        <f>J106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1105</v>
      </c>
      <c r="E65" s="188"/>
      <c r="F65" s="188"/>
      <c r="G65" s="188"/>
      <c r="H65" s="188"/>
      <c r="I65" s="189"/>
      <c r="J65" s="190">
        <f>J108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168"/>
      <c r="J67" s="62"/>
      <c r="K67" s="6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171"/>
      <c r="J71" s="64"/>
      <c r="K71" s="64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114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2" t="str">
        <f>E7</f>
        <v xml:space="preserve"> 2950176 CYKLO SATALICE - VINOŘ, PRAHA 19-2</v>
      </c>
      <c r="F75" s="34"/>
      <c r="G75" s="34"/>
      <c r="H75" s="34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99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VON - VEDLEJŠÍ A OSTATNÍ ...</v>
      </c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142" t="s">
        <v>23</v>
      </c>
      <c r="J79" s="74" t="str">
        <f>IF(J12="","",J12)</f>
        <v>25. 5. 2020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 xml:space="preserve"> </v>
      </c>
      <c r="G81" s="42"/>
      <c r="H81" s="42"/>
      <c r="I81" s="142" t="s">
        <v>30</v>
      </c>
      <c r="J81" s="38" t="str">
        <f>E21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28</v>
      </c>
      <c r="D82" s="42"/>
      <c r="E82" s="42"/>
      <c r="F82" s="29" t="str">
        <f>IF(E18="","",E18)</f>
        <v>Vyplň údaj</v>
      </c>
      <c r="G82" s="42"/>
      <c r="H82" s="42"/>
      <c r="I82" s="142" t="s">
        <v>32</v>
      </c>
      <c r="J82" s="38" t="str">
        <f>E24</f>
        <v xml:space="preserve"> </v>
      </c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92"/>
      <c r="B84" s="193"/>
      <c r="C84" s="194" t="s">
        <v>115</v>
      </c>
      <c r="D84" s="195" t="s">
        <v>54</v>
      </c>
      <c r="E84" s="195" t="s">
        <v>50</v>
      </c>
      <c r="F84" s="195" t="s">
        <v>51</v>
      </c>
      <c r="G84" s="195" t="s">
        <v>116</v>
      </c>
      <c r="H84" s="195" t="s">
        <v>117</v>
      </c>
      <c r="I84" s="196" t="s">
        <v>118</v>
      </c>
      <c r="J84" s="195" t="s">
        <v>103</v>
      </c>
      <c r="K84" s="197" t="s">
        <v>119</v>
      </c>
      <c r="L84" s="198"/>
      <c r="M84" s="94" t="s">
        <v>19</v>
      </c>
      <c r="N84" s="95" t="s">
        <v>39</v>
      </c>
      <c r="O84" s="95" t="s">
        <v>120</v>
      </c>
      <c r="P84" s="95" t="s">
        <v>121</v>
      </c>
      <c r="Q84" s="95" t="s">
        <v>122</v>
      </c>
      <c r="R84" s="95" t="s">
        <v>123</v>
      </c>
      <c r="S84" s="95" t="s">
        <v>124</v>
      </c>
      <c r="T84" s="96" t="s">
        <v>125</v>
      </c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</row>
    <row r="85" s="2" customFormat="1" ht="22.8" customHeight="1">
      <c r="A85" s="40"/>
      <c r="B85" s="41"/>
      <c r="C85" s="101" t="s">
        <v>126</v>
      </c>
      <c r="D85" s="42"/>
      <c r="E85" s="42"/>
      <c r="F85" s="42"/>
      <c r="G85" s="42"/>
      <c r="H85" s="42"/>
      <c r="I85" s="138"/>
      <c r="J85" s="199">
        <f>BK85</f>
        <v>0</v>
      </c>
      <c r="K85" s="42"/>
      <c r="L85" s="46"/>
      <c r="M85" s="97"/>
      <c r="N85" s="200"/>
      <c r="O85" s="98"/>
      <c r="P85" s="201">
        <f>P86</f>
        <v>0</v>
      </c>
      <c r="Q85" s="98"/>
      <c r="R85" s="201">
        <f>R86</f>
        <v>0</v>
      </c>
      <c r="S85" s="98"/>
      <c r="T85" s="20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68</v>
      </c>
      <c r="AU85" s="19" t="s">
        <v>104</v>
      </c>
      <c r="BK85" s="203">
        <f>BK86</f>
        <v>0</v>
      </c>
    </row>
    <row r="86" s="12" customFormat="1" ht="25.92" customHeight="1">
      <c r="A86" s="12"/>
      <c r="B86" s="204"/>
      <c r="C86" s="205"/>
      <c r="D86" s="206" t="s">
        <v>68</v>
      </c>
      <c r="E86" s="207" t="s">
        <v>1106</v>
      </c>
      <c r="F86" s="207" t="s">
        <v>1107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P87+P98+P101+P106+P108</f>
        <v>0</v>
      </c>
      <c r="Q86" s="212"/>
      <c r="R86" s="213">
        <f>R87+R98+R101+R106+R108</f>
        <v>0</v>
      </c>
      <c r="S86" s="212"/>
      <c r="T86" s="214">
        <f>T87+T98+T101+T106+T108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149</v>
      </c>
      <c r="AT86" s="216" t="s">
        <v>68</v>
      </c>
      <c r="AU86" s="216" t="s">
        <v>69</v>
      </c>
      <c r="AY86" s="215" t="s">
        <v>129</v>
      </c>
      <c r="BK86" s="217">
        <f>BK87+BK98+BK101+BK106+BK108</f>
        <v>0</v>
      </c>
    </row>
    <row r="87" s="12" customFormat="1" ht="22.8" customHeight="1">
      <c r="A87" s="12"/>
      <c r="B87" s="204"/>
      <c r="C87" s="205"/>
      <c r="D87" s="206" t="s">
        <v>68</v>
      </c>
      <c r="E87" s="218" t="s">
        <v>1108</v>
      </c>
      <c r="F87" s="218" t="s">
        <v>1109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SUM(P88:P97)</f>
        <v>0</v>
      </c>
      <c r="Q87" s="212"/>
      <c r="R87" s="213">
        <f>SUM(R88:R97)</f>
        <v>0</v>
      </c>
      <c r="S87" s="212"/>
      <c r="T87" s="214">
        <f>SUM(T88:T97)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5" t="s">
        <v>149</v>
      </c>
      <c r="AT87" s="216" t="s">
        <v>68</v>
      </c>
      <c r="AU87" s="216" t="s">
        <v>77</v>
      </c>
      <c r="AY87" s="215" t="s">
        <v>129</v>
      </c>
      <c r="BK87" s="217">
        <f>SUM(BK88:BK97)</f>
        <v>0</v>
      </c>
    </row>
    <row r="88" s="2" customFormat="1" ht="16.5" customHeight="1">
      <c r="A88" s="40"/>
      <c r="B88" s="41"/>
      <c r="C88" s="220" t="s">
        <v>77</v>
      </c>
      <c r="D88" s="220" t="s">
        <v>131</v>
      </c>
      <c r="E88" s="221" t="s">
        <v>1110</v>
      </c>
      <c r="F88" s="222" t="s">
        <v>1111</v>
      </c>
      <c r="G88" s="223" t="s">
        <v>358</v>
      </c>
      <c r="H88" s="224">
        <v>1</v>
      </c>
      <c r="I88" s="225"/>
      <c r="J88" s="226">
        <f>ROUND(I88*H88,2)</f>
        <v>0</v>
      </c>
      <c r="K88" s="222" t="s">
        <v>135</v>
      </c>
      <c r="L88" s="46"/>
      <c r="M88" s="227" t="s">
        <v>19</v>
      </c>
      <c r="N88" s="228" t="s">
        <v>40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136</v>
      </c>
      <c r="AT88" s="231" t="s">
        <v>131</v>
      </c>
      <c r="AU88" s="231" t="s">
        <v>79</v>
      </c>
      <c r="AY88" s="19" t="s">
        <v>129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77</v>
      </c>
      <c r="BK88" s="232">
        <f>ROUND(I88*H88,2)</f>
        <v>0</v>
      </c>
      <c r="BL88" s="19" t="s">
        <v>136</v>
      </c>
      <c r="BM88" s="231" t="s">
        <v>79</v>
      </c>
    </row>
    <row r="89" s="2" customFormat="1">
      <c r="A89" s="40"/>
      <c r="B89" s="41"/>
      <c r="C89" s="42"/>
      <c r="D89" s="233" t="s">
        <v>137</v>
      </c>
      <c r="E89" s="42"/>
      <c r="F89" s="234" t="s">
        <v>1112</v>
      </c>
      <c r="G89" s="42"/>
      <c r="H89" s="42"/>
      <c r="I89" s="138"/>
      <c r="J89" s="42"/>
      <c r="K89" s="42"/>
      <c r="L89" s="46"/>
      <c r="M89" s="235"/>
      <c r="N89" s="23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137</v>
      </c>
      <c r="AU89" s="19" t="s">
        <v>79</v>
      </c>
    </row>
    <row r="90" s="2" customFormat="1" ht="16.5" customHeight="1">
      <c r="A90" s="40"/>
      <c r="B90" s="41"/>
      <c r="C90" s="220" t="s">
        <v>79</v>
      </c>
      <c r="D90" s="220" t="s">
        <v>131</v>
      </c>
      <c r="E90" s="221" t="s">
        <v>1113</v>
      </c>
      <c r="F90" s="222" t="s">
        <v>1114</v>
      </c>
      <c r="G90" s="223" t="s">
        <v>358</v>
      </c>
      <c r="H90" s="224">
        <v>1</v>
      </c>
      <c r="I90" s="225"/>
      <c r="J90" s="226">
        <f>ROUND(I90*H90,2)</f>
        <v>0</v>
      </c>
      <c r="K90" s="222" t="s">
        <v>135</v>
      </c>
      <c r="L90" s="46"/>
      <c r="M90" s="227" t="s">
        <v>19</v>
      </c>
      <c r="N90" s="228" t="s">
        <v>40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136</v>
      </c>
      <c r="AT90" s="231" t="s">
        <v>131</v>
      </c>
      <c r="AU90" s="231" t="s">
        <v>79</v>
      </c>
      <c r="AY90" s="19" t="s">
        <v>129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77</v>
      </c>
      <c r="BK90" s="232">
        <f>ROUND(I90*H90,2)</f>
        <v>0</v>
      </c>
      <c r="BL90" s="19" t="s">
        <v>136</v>
      </c>
      <c r="BM90" s="231" t="s">
        <v>136</v>
      </c>
    </row>
    <row r="91" s="2" customFormat="1">
      <c r="A91" s="40"/>
      <c r="B91" s="41"/>
      <c r="C91" s="42"/>
      <c r="D91" s="233" t="s">
        <v>137</v>
      </c>
      <c r="E91" s="42"/>
      <c r="F91" s="234" t="s">
        <v>1115</v>
      </c>
      <c r="G91" s="42"/>
      <c r="H91" s="42"/>
      <c r="I91" s="138"/>
      <c r="J91" s="42"/>
      <c r="K91" s="42"/>
      <c r="L91" s="46"/>
      <c r="M91" s="235"/>
      <c r="N91" s="23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137</v>
      </c>
      <c r="AU91" s="19" t="s">
        <v>79</v>
      </c>
    </row>
    <row r="92" s="2" customFormat="1" ht="16.5" customHeight="1">
      <c r="A92" s="40"/>
      <c r="B92" s="41"/>
      <c r="C92" s="220" t="s">
        <v>141</v>
      </c>
      <c r="D92" s="220" t="s">
        <v>131</v>
      </c>
      <c r="E92" s="221" t="s">
        <v>1116</v>
      </c>
      <c r="F92" s="222" t="s">
        <v>1117</v>
      </c>
      <c r="G92" s="223" t="s">
        <v>358</v>
      </c>
      <c r="H92" s="224">
        <v>1</v>
      </c>
      <c r="I92" s="225"/>
      <c r="J92" s="226">
        <f>ROUND(I92*H92,2)</f>
        <v>0</v>
      </c>
      <c r="K92" s="222" t="s">
        <v>135</v>
      </c>
      <c r="L92" s="46"/>
      <c r="M92" s="227" t="s">
        <v>19</v>
      </c>
      <c r="N92" s="228" t="s">
        <v>40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136</v>
      </c>
      <c r="AT92" s="231" t="s">
        <v>131</v>
      </c>
      <c r="AU92" s="231" t="s">
        <v>79</v>
      </c>
      <c r="AY92" s="19" t="s">
        <v>129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77</v>
      </c>
      <c r="BK92" s="232">
        <f>ROUND(I92*H92,2)</f>
        <v>0</v>
      </c>
      <c r="BL92" s="19" t="s">
        <v>136</v>
      </c>
      <c r="BM92" s="231" t="s">
        <v>145</v>
      </c>
    </row>
    <row r="93" s="2" customFormat="1">
      <c r="A93" s="40"/>
      <c r="B93" s="41"/>
      <c r="C93" s="42"/>
      <c r="D93" s="233" t="s">
        <v>137</v>
      </c>
      <c r="E93" s="42"/>
      <c r="F93" s="234" t="s">
        <v>1118</v>
      </c>
      <c r="G93" s="42"/>
      <c r="H93" s="42"/>
      <c r="I93" s="138"/>
      <c r="J93" s="42"/>
      <c r="K93" s="42"/>
      <c r="L93" s="46"/>
      <c r="M93" s="235"/>
      <c r="N93" s="23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137</v>
      </c>
      <c r="AU93" s="19" t="s">
        <v>79</v>
      </c>
    </row>
    <row r="94" s="2" customFormat="1" ht="16.5" customHeight="1">
      <c r="A94" s="40"/>
      <c r="B94" s="41"/>
      <c r="C94" s="220" t="s">
        <v>136</v>
      </c>
      <c r="D94" s="220" t="s">
        <v>131</v>
      </c>
      <c r="E94" s="221" t="s">
        <v>1119</v>
      </c>
      <c r="F94" s="222" t="s">
        <v>1120</v>
      </c>
      <c r="G94" s="223" t="s">
        <v>358</v>
      </c>
      <c r="H94" s="224">
        <v>1</v>
      </c>
      <c r="I94" s="225"/>
      <c r="J94" s="226">
        <f>ROUND(I94*H94,2)</f>
        <v>0</v>
      </c>
      <c r="K94" s="222" t="s">
        <v>135</v>
      </c>
      <c r="L94" s="46"/>
      <c r="M94" s="227" t="s">
        <v>19</v>
      </c>
      <c r="N94" s="228" t="s">
        <v>40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136</v>
      </c>
      <c r="AT94" s="231" t="s">
        <v>131</v>
      </c>
      <c r="AU94" s="231" t="s">
        <v>79</v>
      </c>
      <c r="AY94" s="19" t="s">
        <v>129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77</v>
      </c>
      <c r="BK94" s="232">
        <f>ROUND(I94*H94,2)</f>
        <v>0</v>
      </c>
      <c r="BL94" s="19" t="s">
        <v>136</v>
      </c>
      <c r="BM94" s="231" t="s">
        <v>148</v>
      </c>
    </row>
    <row r="95" s="2" customFormat="1">
      <c r="A95" s="40"/>
      <c r="B95" s="41"/>
      <c r="C95" s="42"/>
      <c r="D95" s="233" t="s">
        <v>137</v>
      </c>
      <c r="E95" s="42"/>
      <c r="F95" s="234" t="s">
        <v>1121</v>
      </c>
      <c r="G95" s="42"/>
      <c r="H95" s="42"/>
      <c r="I95" s="138"/>
      <c r="J95" s="42"/>
      <c r="K95" s="42"/>
      <c r="L95" s="46"/>
      <c r="M95" s="235"/>
      <c r="N95" s="23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79</v>
      </c>
    </row>
    <row r="96" s="2" customFormat="1" ht="16.5" customHeight="1">
      <c r="A96" s="40"/>
      <c r="B96" s="41"/>
      <c r="C96" s="220" t="s">
        <v>149</v>
      </c>
      <c r="D96" s="220" t="s">
        <v>131</v>
      </c>
      <c r="E96" s="221" t="s">
        <v>1122</v>
      </c>
      <c r="F96" s="222" t="s">
        <v>1123</v>
      </c>
      <c r="G96" s="223" t="s">
        <v>358</v>
      </c>
      <c r="H96" s="224">
        <v>1</v>
      </c>
      <c r="I96" s="225"/>
      <c r="J96" s="226">
        <f>ROUND(I96*H96,2)</f>
        <v>0</v>
      </c>
      <c r="K96" s="222" t="s">
        <v>135</v>
      </c>
      <c r="L96" s="46"/>
      <c r="M96" s="227" t="s">
        <v>19</v>
      </c>
      <c r="N96" s="228" t="s">
        <v>40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1124</v>
      </c>
      <c r="AT96" s="231" t="s">
        <v>131</v>
      </c>
      <c r="AU96" s="231" t="s">
        <v>79</v>
      </c>
      <c r="AY96" s="19" t="s">
        <v>129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77</v>
      </c>
      <c r="BK96" s="232">
        <f>ROUND(I96*H96,2)</f>
        <v>0</v>
      </c>
      <c r="BL96" s="19" t="s">
        <v>1124</v>
      </c>
      <c r="BM96" s="231" t="s">
        <v>1125</v>
      </c>
    </row>
    <row r="97" s="2" customFormat="1" ht="16.5" customHeight="1">
      <c r="A97" s="40"/>
      <c r="B97" s="41"/>
      <c r="C97" s="220" t="s">
        <v>145</v>
      </c>
      <c r="D97" s="220" t="s">
        <v>131</v>
      </c>
      <c r="E97" s="221" t="s">
        <v>1126</v>
      </c>
      <c r="F97" s="222" t="s">
        <v>1127</v>
      </c>
      <c r="G97" s="223" t="s">
        <v>358</v>
      </c>
      <c r="H97" s="224">
        <v>1</v>
      </c>
      <c r="I97" s="225"/>
      <c r="J97" s="226">
        <f>ROUND(I97*H97,2)</f>
        <v>0</v>
      </c>
      <c r="K97" s="222" t="s">
        <v>135</v>
      </c>
      <c r="L97" s="46"/>
      <c r="M97" s="227" t="s">
        <v>19</v>
      </c>
      <c r="N97" s="228" t="s">
        <v>40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136</v>
      </c>
      <c r="AT97" s="231" t="s">
        <v>131</v>
      </c>
      <c r="AU97" s="231" t="s">
        <v>79</v>
      </c>
      <c r="AY97" s="19" t="s">
        <v>129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77</v>
      </c>
      <c r="BK97" s="232">
        <f>ROUND(I97*H97,2)</f>
        <v>0</v>
      </c>
      <c r="BL97" s="19" t="s">
        <v>136</v>
      </c>
      <c r="BM97" s="231" t="s">
        <v>152</v>
      </c>
    </row>
    <row r="98" s="12" customFormat="1" ht="22.8" customHeight="1">
      <c r="A98" s="12"/>
      <c r="B98" s="204"/>
      <c r="C98" s="205"/>
      <c r="D98" s="206" t="s">
        <v>68</v>
      </c>
      <c r="E98" s="218" t="s">
        <v>1128</v>
      </c>
      <c r="F98" s="218" t="s">
        <v>1129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SUM(P99:P100)</f>
        <v>0</v>
      </c>
      <c r="Q98" s="212"/>
      <c r="R98" s="213">
        <f>SUM(R99:R100)</f>
        <v>0</v>
      </c>
      <c r="S98" s="212"/>
      <c r="T98" s="214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149</v>
      </c>
      <c r="AT98" s="216" t="s">
        <v>68</v>
      </c>
      <c r="AU98" s="216" t="s">
        <v>77</v>
      </c>
      <c r="AY98" s="215" t="s">
        <v>129</v>
      </c>
      <c r="BK98" s="217">
        <f>SUM(BK99:BK100)</f>
        <v>0</v>
      </c>
    </row>
    <row r="99" s="2" customFormat="1" ht="16.5" customHeight="1">
      <c r="A99" s="40"/>
      <c r="B99" s="41"/>
      <c r="C99" s="220" t="s">
        <v>156</v>
      </c>
      <c r="D99" s="220" t="s">
        <v>131</v>
      </c>
      <c r="E99" s="221" t="s">
        <v>1130</v>
      </c>
      <c r="F99" s="222" t="s">
        <v>1129</v>
      </c>
      <c r="G99" s="223" t="s">
        <v>358</v>
      </c>
      <c r="H99" s="224">
        <v>1</v>
      </c>
      <c r="I99" s="225"/>
      <c r="J99" s="226">
        <f>ROUND(I99*H99,2)</f>
        <v>0</v>
      </c>
      <c r="K99" s="222" t="s">
        <v>135</v>
      </c>
      <c r="L99" s="46"/>
      <c r="M99" s="227" t="s">
        <v>19</v>
      </c>
      <c r="N99" s="228" t="s">
        <v>40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136</v>
      </c>
      <c r="AT99" s="231" t="s">
        <v>131</v>
      </c>
      <c r="AU99" s="231" t="s">
        <v>79</v>
      </c>
      <c r="AY99" s="19" t="s">
        <v>129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77</v>
      </c>
      <c r="BK99" s="232">
        <f>ROUND(I99*H99,2)</f>
        <v>0</v>
      </c>
      <c r="BL99" s="19" t="s">
        <v>136</v>
      </c>
      <c r="BM99" s="231" t="s">
        <v>155</v>
      </c>
    </row>
    <row r="100" s="2" customFormat="1" ht="16.5" customHeight="1">
      <c r="A100" s="40"/>
      <c r="B100" s="41"/>
      <c r="C100" s="220" t="s">
        <v>148</v>
      </c>
      <c r="D100" s="220" t="s">
        <v>131</v>
      </c>
      <c r="E100" s="221" t="s">
        <v>1131</v>
      </c>
      <c r="F100" s="222" t="s">
        <v>1132</v>
      </c>
      <c r="G100" s="223" t="s">
        <v>358</v>
      </c>
      <c r="H100" s="224">
        <v>1</v>
      </c>
      <c r="I100" s="225"/>
      <c r="J100" s="226">
        <f>ROUND(I100*H100,2)</f>
        <v>0</v>
      </c>
      <c r="K100" s="222" t="s">
        <v>135</v>
      </c>
      <c r="L100" s="46"/>
      <c r="M100" s="227" t="s">
        <v>19</v>
      </c>
      <c r="N100" s="228" t="s">
        <v>40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136</v>
      </c>
      <c r="AT100" s="231" t="s">
        <v>131</v>
      </c>
      <c r="AU100" s="231" t="s">
        <v>79</v>
      </c>
      <c r="AY100" s="19" t="s">
        <v>129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77</v>
      </c>
      <c r="BK100" s="232">
        <f>ROUND(I100*H100,2)</f>
        <v>0</v>
      </c>
      <c r="BL100" s="19" t="s">
        <v>136</v>
      </c>
      <c r="BM100" s="231" t="s">
        <v>159</v>
      </c>
    </row>
    <row r="101" s="12" customFormat="1" ht="22.8" customHeight="1">
      <c r="A101" s="12"/>
      <c r="B101" s="204"/>
      <c r="C101" s="205"/>
      <c r="D101" s="206" t="s">
        <v>68</v>
      </c>
      <c r="E101" s="218" t="s">
        <v>1133</v>
      </c>
      <c r="F101" s="218" t="s">
        <v>1134</v>
      </c>
      <c r="G101" s="205"/>
      <c r="H101" s="205"/>
      <c r="I101" s="208"/>
      <c r="J101" s="219">
        <f>BK101</f>
        <v>0</v>
      </c>
      <c r="K101" s="205"/>
      <c r="L101" s="210"/>
      <c r="M101" s="211"/>
      <c r="N101" s="212"/>
      <c r="O101" s="212"/>
      <c r="P101" s="213">
        <f>SUM(P102:P105)</f>
        <v>0</v>
      </c>
      <c r="Q101" s="212"/>
      <c r="R101" s="213">
        <f>SUM(R102:R105)</f>
        <v>0</v>
      </c>
      <c r="S101" s="212"/>
      <c r="T101" s="214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149</v>
      </c>
      <c r="AT101" s="216" t="s">
        <v>68</v>
      </c>
      <c r="AU101" s="216" t="s">
        <v>77</v>
      </c>
      <c r="AY101" s="215" t="s">
        <v>129</v>
      </c>
      <c r="BK101" s="217">
        <f>SUM(BK102:BK105)</f>
        <v>0</v>
      </c>
    </row>
    <row r="102" s="2" customFormat="1" ht="16.5" customHeight="1">
      <c r="A102" s="40"/>
      <c r="B102" s="41"/>
      <c r="C102" s="220" t="s">
        <v>164</v>
      </c>
      <c r="D102" s="220" t="s">
        <v>131</v>
      </c>
      <c r="E102" s="221" t="s">
        <v>1135</v>
      </c>
      <c r="F102" s="222" t="s">
        <v>1134</v>
      </c>
      <c r="G102" s="223" t="s">
        <v>358</v>
      </c>
      <c r="H102" s="224">
        <v>1</v>
      </c>
      <c r="I102" s="225"/>
      <c r="J102" s="226">
        <f>ROUND(I102*H102,2)</f>
        <v>0</v>
      </c>
      <c r="K102" s="222" t="s">
        <v>135</v>
      </c>
      <c r="L102" s="46"/>
      <c r="M102" s="227" t="s">
        <v>19</v>
      </c>
      <c r="N102" s="228" t="s">
        <v>40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136</v>
      </c>
      <c r="AT102" s="231" t="s">
        <v>131</v>
      </c>
      <c r="AU102" s="231" t="s">
        <v>79</v>
      </c>
      <c r="AY102" s="19" t="s">
        <v>129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77</v>
      </c>
      <c r="BK102" s="232">
        <f>ROUND(I102*H102,2)</f>
        <v>0</v>
      </c>
      <c r="BL102" s="19" t="s">
        <v>136</v>
      </c>
      <c r="BM102" s="231" t="s">
        <v>162</v>
      </c>
    </row>
    <row r="103" s="2" customFormat="1">
      <c r="A103" s="40"/>
      <c r="B103" s="41"/>
      <c r="C103" s="42"/>
      <c r="D103" s="233" t="s">
        <v>137</v>
      </c>
      <c r="E103" s="42"/>
      <c r="F103" s="234" t="s">
        <v>1136</v>
      </c>
      <c r="G103" s="42"/>
      <c r="H103" s="42"/>
      <c r="I103" s="138"/>
      <c r="J103" s="42"/>
      <c r="K103" s="42"/>
      <c r="L103" s="46"/>
      <c r="M103" s="235"/>
      <c r="N103" s="23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79</v>
      </c>
    </row>
    <row r="104" s="2" customFormat="1" ht="16.5" customHeight="1">
      <c r="A104" s="40"/>
      <c r="B104" s="41"/>
      <c r="C104" s="220" t="s">
        <v>152</v>
      </c>
      <c r="D104" s="220" t="s">
        <v>131</v>
      </c>
      <c r="E104" s="221" t="s">
        <v>1137</v>
      </c>
      <c r="F104" s="222" t="s">
        <v>1138</v>
      </c>
      <c r="G104" s="223" t="s">
        <v>358</v>
      </c>
      <c r="H104" s="224">
        <v>40</v>
      </c>
      <c r="I104" s="225"/>
      <c r="J104" s="226">
        <f>ROUND(I104*H104,2)</f>
        <v>0</v>
      </c>
      <c r="K104" s="222" t="s">
        <v>135</v>
      </c>
      <c r="L104" s="46"/>
      <c r="M104" s="227" t="s">
        <v>19</v>
      </c>
      <c r="N104" s="228" t="s">
        <v>40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136</v>
      </c>
      <c r="AT104" s="231" t="s">
        <v>131</v>
      </c>
      <c r="AU104" s="231" t="s">
        <v>79</v>
      </c>
      <c r="AY104" s="19" t="s">
        <v>129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77</v>
      </c>
      <c r="BK104" s="232">
        <f>ROUND(I104*H104,2)</f>
        <v>0</v>
      </c>
      <c r="BL104" s="19" t="s">
        <v>136</v>
      </c>
      <c r="BM104" s="231" t="s">
        <v>186</v>
      </c>
    </row>
    <row r="105" s="2" customFormat="1">
      <c r="A105" s="40"/>
      <c r="B105" s="41"/>
      <c r="C105" s="42"/>
      <c r="D105" s="233" t="s">
        <v>137</v>
      </c>
      <c r="E105" s="42"/>
      <c r="F105" s="234" t="s">
        <v>1139</v>
      </c>
      <c r="G105" s="42"/>
      <c r="H105" s="42"/>
      <c r="I105" s="138"/>
      <c r="J105" s="42"/>
      <c r="K105" s="42"/>
      <c r="L105" s="46"/>
      <c r="M105" s="235"/>
      <c r="N105" s="23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137</v>
      </c>
      <c r="AU105" s="19" t="s">
        <v>79</v>
      </c>
    </row>
    <row r="106" s="12" customFormat="1" ht="22.8" customHeight="1">
      <c r="A106" s="12"/>
      <c r="B106" s="204"/>
      <c r="C106" s="205"/>
      <c r="D106" s="206" t="s">
        <v>68</v>
      </c>
      <c r="E106" s="218" t="s">
        <v>1140</v>
      </c>
      <c r="F106" s="218" t="s">
        <v>1141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P107</f>
        <v>0</v>
      </c>
      <c r="Q106" s="212"/>
      <c r="R106" s="213">
        <f>R107</f>
        <v>0</v>
      </c>
      <c r="S106" s="212"/>
      <c r="T106" s="214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149</v>
      </c>
      <c r="AT106" s="216" t="s">
        <v>68</v>
      </c>
      <c r="AU106" s="216" t="s">
        <v>77</v>
      </c>
      <c r="AY106" s="215" t="s">
        <v>129</v>
      </c>
      <c r="BK106" s="217">
        <f>BK107</f>
        <v>0</v>
      </c>
    </row>
    <row r="107" s="2" customFormat="1" ht="16.5" customHeight="1">
      <c r="A107" s="40"/>
      <c r="B107" s="41"/>
      <c r="C107" s="220" t="s">
        <v>177</v>
      </c>
      <c r="D107" s="220" t="s">
        <v>131</v>
      </c>
      <c r="E107" s="221" t="s">
        <v>1142</v>
      </c>
      <c r="F107" s="222" t="s">
        <v>1141</v>
      </c>
      <c r="G107" s="223" t="s">
        <v>358</v>
      </c>
      <c r="H107" s="224">
        <v>1</v>
      </c>
      <c r="I107" s="225"/>
      <c r="J107" s="226">
        <f>ROUND(I107*H107,2)</f>
        <v>0</v>
      </c>
      <c r="K107" s="222" t="s">
        <v>135</v>
      </c>
      <c r="L107" s="46"/>
      <c r="M107" s="227" t="s">
        <v>19</v>
      </c>
      <c r="N107" s="228" t="s">
        <v>40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1124</v>
      </c>
      <c r="AT107" s="231" t="s">
        <v>131</v>
      </c>
      <c r="AU107" s="231" t="s">
        <v>79</v>
      </c>
      <c r="AY107" s="19" t="s">
        <v>129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77</v>
      </c>
      <c r="BK107" s="232">
        <f>ROUND(I107*H107,2)</f>
        <v>0</v>
      </c>
      <c r="BL107" s="19" t="s">
        <v>1124</v>
      </c>
      <c r="BM107" s="231" t="s">
        <v>1143</v>
      </c>
    </row>
    <row r="108" s="12" customFormat="1" ht="22.8" customHeight="1">
      <c r="A108" s="12"/>
      <c r="B108" s="204"/>
      <c r="C108" s="205"/>
      <c r="D108" s="206" t="s">
        <v>68</v>
      </c>
      <c r="E108" s="218" t="s">
        <v>1144</v>
      </c>
      <c r="F108" s="218" t="s">
        <v>1145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SUM(P109:P112)</f>
        <v>0</v>
      </c>
      <c r="Q108" s="212"/>
      <c r="R108" s="213">
        <f>SUM(R109:R112)</f>
        <v>0</v>
      </c>
      <c r="S108" s="212"/>
      <c r="T108" s="214">
        <f>SUM(T109:T112)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5" t="s">
        <v>149</v>
      </c>
      <c r="AT108" s="216" t="s">
        <v>68</v>
      </c>
      <c r="AU108" s="216" t="s">
        <v>77</v>
      </c>
      <c r="AY108" s="215" t="s">
        <v>129</v>
      </c>
      <c r="BK108" s="217">
        <f>SUM(BK109:BK112)</f>
        <v>0</v>
      </c>
    </row>
    <row r="109" s="2" customFormat="1" ht="16.5" customHeight="1">
      <c r="A109" s="40"/>
      <c r="B109" s="41"/>
      <c r="C109" s="220" t="s">
        <v>155</v>
      </c>
      <c r="D109" s="220" t="s">
        <v>131</v>
      </c>
      <c r="E109" s="221" t="s">
        <v>1146</v>
      </c>
      <c r="F109" s="222" t="s">
        <v>1147</v>
      </c>
      <c r="G109" s="223" t="s">
        <v>358</v>
      </c>
      <c r="H109" s="224">
        <v>1</v>
      </c>
      <c r="I109" s="225"/>
      <c r="J109" s="226">
        <f>ROUND(I109*H109,2)</f>
        <v>0</v>
      </c>
      <c r="K109" s="222" t="s">
        <v>135</v>
      </c>
      <c r="L109" s="46"/>
      <c r="M109" s="227" t="s">
        <v>19</v>
      </c>
      <c r="N109" s="228" t="s">
        <v>40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1124</v>
      </c>
      <c r="AT109" s="231" t="s">
        <v>131</v>
      </c>
      <c r="AU109" s="231" t="s">
        <v>79</v>
      </c>
      <c r="AY109" s="19" t="s">
        <v>129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77</v>
      </c>
      <c r="BK109" s="232">
        <f>ROUND(I109*H109,2)</f>
        <v>0</v>
      </c>
      <c r="BL109" s="19" t="s">
        <v>1124</v>
      </c>
      <c r="BM109" s="231" t="s">
        <v>1148</v>
      </c>
    </row>
    <row r="110" s="13" customFormat="1">
      <c r="A110" s="13"/>
      <c r="B110" s="237"/>
      <c r="C110" s="238"/>
      <c r="D110" s="233" t="s">
        <v>170</v>
      </c>
      <c r="E110" s="239" t="s">
        <v>19</v>
      </c>
      <c r="F110" s="240" t="s">
        <v>1149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170</v>
      </c>
      <c r="AU110" s="247" t="s">
        <v>79</v>
      </c>
      <c r="AV110" s="13" t="s">
        <v>79</v>
      </c>
      <c r="AW110" s="13" t="s">
        <v>31</v>
      </c>
      <c r="AX110" s="13" t="s">
        <v>69</v>
      </c>
      <c r="AY110" s="247" t="s">
        <v>129</v>
      </c>
    </row>
    <row r="111" s="14" customFormat="1">
      <c r="A111" s="14"/>
      <c r="B111" s="248"/>
      <c r="C111" s="249"/>
      <c r="D111" s="233" t="s">
        <v>170</v>
      </c>
      <c r="E111" s="250" t="s">
        <v>19</v>
      </c>
      <c r="F111" s="251" t="s">
        <v>172</v>
      </c>
      <c r="G111" s="249"/>
      <c r="H111" s="252">
        <v>1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8" t="s">
        <v>170</v>
      </c>
      <c r="AU111" s="258" t="s">
        <v>79</v>
      </c>
      <c r="AV111" s="14" t="s">
        <v>136</v>
      </c>
      <c r="AW111" s="14" t="s">
        <v>31</v>
      </c>
      <c r="AX111" s="14" t="s">
        <v>77</v>
      </c>
      <c r="AY111" s="258" t="s">
        <v>129</v>
      </c>
    </row>
    <row r="112" s="2" customFormat="1" ht="16.5" customHeight="1">
      <c r="A112" s="40"/>
      <c r="B112" s="41"/>
      <c r="C112" s="220" t="s">
        <v>190</v>
      </c>
      <c r="D112" s="220" t="s">
        <v>131</v>
      </c>
      <c r="E112" s="221" t="s">
        <v>1150</v>
      </c>
      <c r="F112" s="222" t="s">
        <v>1151</v>
      </c>
      <c r="G112" s="223" t="s">
        <v>358</v>
      </c>
      <c r="H112" s="224">
        <v>1</v>
      </c>
      <c r="I112" s="225"/>
      <c r="J112" s="226">
        <f>ROUND(I112*H112,2)</f>
        <v>0</v>
      </c>
      <c r="K112" s="222" t="s">
        <v>135</v>
      </c>
      <c r="L112" s="46"/>
      <c r="M112" s="295" t="s">
        <v>19</v>
      </c>
      <c r="N112" s="296" t="s">
        <v>40</v>
      </c>
      <c r="O112" s="281"/>
      <c r="P112" s="282">
        <f>O112*H112</f>
        <v>0</v>
      </c>
      <c r="Q112" s="282">
        <v>0</v>
      </c>
      <c r="R112" s="282">
        <f>Q112*H112</f>
        <v>0</v>
      </c>
      <c r="S112" s="282">
        <v>0</v>
      </c>
      <c r="T112" s="28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136</v>
      </c>
      <c r="AT112" s="231" t="s">
        <v>131</v>
      </c>
      <c r="AU112" s="231" t="s">
        <v>79</v>
      </c>
      <c r="AY112" s="19" t="s">
        <v>129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77</v>
      </c>
      <c r="BK112" s="232">
        <f>ROUND(I112*H112,2)</f>
        <v>0</v>
      </c>
      <c r="BL112" s="19" t="s">
        <v>136</v>
      </c>
      <c r="BM112" s="231" t="s">
        <v>193</v>
      </c>
    </row>
    <row r="113" s="2" customFormat="1" ht="6.96" customHeight="1">
      <c r="A113" s="40"/>
      <c r="B113" s="61"/>
      <c r="C113" s="62"/>
      <c r="D113" s="62"/>
      <c r="E113" s="62"/>
      <c r="F113" s="62"/>
      <c r="G113" s="62"/>
      <c r="H113" s="62"/>
      <c r="I113" s="168"/>
      <c r="J113" s="62"/>
      <c r="K113" s="62"/>
      <c r="L113" s="46"/>
      <c r="M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</sheetData>
  <sheetProtection sheet="1" autoFilter="0" formatColumns="0" formatRows="0" objects="1" scenarios="1" spinCount="100000" saltValue="n+3TEG877xrpwRA4taY+oCZxeOCZgrb2l7Ewi5hnXEOsDZkcIlHsLQYDRK98eq55asNVEJYY/I7I/0fIGzIU6w==" hashValue="ImR9fa7QXqNMa6vpxNAGbx811M4x+aVF0UrXOzB5Vz5e3noP9zaIlSMylP88I4/tpwrNelAJOVAlofS28O4ARw==" algorithmName="SHA-512" password="CC35"/>
  <autoFilter ref="C84:K11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0" customWidth="1"/>
    <col min="2" max="2" width="1.667969" style="300" customWidth="1"/>
    <col min="3" max="4" width="5" style="300" customWidth="1"/>
    <col min="5" max="5" width="11.66016" style="300" customWidth="1"/>
    <col min="6" max="6" width="9.160156" style="300" customWidth="1"/>
    <col min="7" max="7" width="5" style="300" customWidth="1"/>
    <col min="8" max="8" width="77.83203" style="300" customWidth="1"/>
    <col min="9" max="10" width="20" style="300" customWidth="1"/>
    <col min="11" max="11" width="1.667969" style="300" customWidth="1"/>
  </cols>
  <sheetData>
    <row r="1" s="1" customFormat="1" ht="37.5" customHeight="1"/>
    <row r="2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="17" customFormat="1" ht="45" customHeight="1">
      <c r="B3" s="304"/>
      <c r="C3" s="305" t="s">
        <v>1152</v>
      </c>
      <c r="D3" s="305"/>
      <c r="E3" s="305"/>
      <c r="F3" s="305"/>
      <c r="G3" s="305"/>
      <c r="H3" s="305"/>
      <c r="I3" s="305"/>
      <c r="J3" s="305"/>
      <c r="K3" s="306"/>
    </row>
    <row r="4" s="1" customFormat="1" ht="25.5" customHeight="1">
      <c r="B4" s="307"/>
      <c r="C4" s="308" t="s">
        <v>1153</v>
      </c>
      <c r="D4" s="308"/>
      <c r="E4" s="308"/>
      <c r="F4" s="308"/>
      <c r="G4" s="308"/>
      <c r="H4" s="308"/>
      <c r="I4" s="308"/>
      <c r="J4" s="308"/>
      <c r="K4" s="309"/>
    </row>
    <row r="5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="1" customFormat="1" ht="15" customHeight="1">
      <c r="B6" s="307"/>
      <c r="C6" s="311" t="s">
        <v>1154</v>
      </c>
      <c r="D6" s="311"/>
      <c r="E6" s="311"/>
      <c r="F6" s="311"/>
      <c r="G6" s="311"/>
      <c r="H6" s="311"/>
      <c r="I6" s="311"/>
      <c r="J6" s="311"/>
      <c r="K6" s="309"/>
    </row>
    <row r="7" s="1" customFormat="1" ht="15" customHeight="1">
      <c r="B7" s="312"/>
      <c r="C7" s="311" t="s">
        <v>1155</v>
      </c>
      <c r="D7" s="311"/>
      <c r="E7" s="311"/>
      <c r="F7" s="311"/>
      <c r="G7" s="311"/>
      <c r="H7" s="311"/>
      <c r="I7" s="311"/>
      <c r="J7" s="311"/>
      <c r="K7" s="309"/>
    </row>
    <row r="8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="1" customFormat="1" ht="15" customHeight="1">
      <c r="B9" s="312"/>
      <c r="C9" s="311" t="s">
        <v>1156</v>
      </c>
      <c r="D9" s="311"/>
      <c r="E9" s="311"/>
      <c r="F9" s="311"/>
      <c r="G9" s="311"/>
      <c r="H9" s="311"/>
      <c r="I9" s="311"/>
      <c r="J9" s="311"/>
      <c r="K9" s="309"/>
    </row>
    <row r="10" s="1" customFormat="1" ht="15" customHeight="1">
      <c r="B10" s="312"/>
      <c r="C10" s="311"/>
      <c r="D10" s="311" t="s">
        <v>1157</v>
      </c>
      <c r="E10" s="311"/>
      <c r="F10" s="311"/>
      <c r="G10" s="311"/>
      <c r="H10" s="311"/>
      <c r="I10" s="311"/>
      <c r="J10" s="311"/>
      <c r="K10" s="309"/>
    </row>
    <row r="11" s="1" customFormat="1" ht="15" customHeight="1">
      <c r="B11" s="312"/>
      <c r="C11" s="313"/>
      <c r="D11" s="311" t="s">
        <v>1158</v>
      </c>
      <c r="E11" s="311"/>
      <c r="F11" s="311"/>
      <c r="G11" s="311"/>
      <c r="H11" s="311"/>
      <c r="I11" s="311"/>
      <c r="J11" s="311"/>
      <c r="K11" s="309"/>
    </row>
    <row r="12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="1" customFormat="1" ht="15" customHeight="1">
      <c r="B13" s="312"/>
      <c r="C13" s="313"/>
      <c r="D13" s="314" t="s">
        <v>1159</v>
      </c>
      <c r="E13" s="311"/>
      <c r="F13" s="311"/>
      <c r="G13" s="311"/>
      <c r="H13" s="311"/>
      <c r="I13" s="311"/>
      <c r="J13" s="311"/>
      <c r="K13" s="309"/>
    </row>
    <row r="14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="1" customFormat="1" ht="15" customHeight="1">
      <c r="B15" s="312"/>
      <c r="C15" s="313"/>
      <c r="D15" s="311" t="s">
        <v>1160</v>
      </c>
      <c r="E15" s="311"/>
      <c r="F15" s="311"/>
      <c r="G15" s="311"/>
      <c r="H15" s="311"/>
      <c r="I15" s="311"/>
      <c r="J15" s="311"/>
      <c r="K15" s="309"/>
    </row>
    <row r="16" s="1" customFormat="1" ht="15" customHeight="1">
      <c r="B16" s="312"/>
      <c r="C16" s="313"/>
      <c r="D16" s="311" t="s">
        <v>1161</v>
      </c>
      <c r="E16" s="311"/>
      <c r="F16" s="311"/>
      <c r="G16" s="311"/>
      <c r="H16" s="311"/>
      <c r="I16" s="311"/>
      <c r="J16" s="311"/>
      <c r="K16" s="309"/>
    </row>
    <row r="17" s="1" customFormat="1" ht="15" customHeight="1">
      <c r="B17" s="312"/>
      <c r="C17" s="313"/>
      <c r="D17" s="311" t="s">
        <v>1162</v>
      </c>
      <c r="E17" s="311"/>
      <c r="F17" s="311"/>
      <c r="G17" s="311"/>
      <c r="H17" s="311"/>
      <c r="I17" s="311"/>
      <c r="J17" s="311"/>
      <c r="K17" s="309"/>
    </row>
    <row r="18" s="1" customFormat="1" ht="15" customHeight="1">
      <c r="B18" s="312"/>
      <c r="C18" s="313"/>
      <c r="D18" s="313"/>
      <c r="E18" s="315" t="s">
        <v>76</v>
      </c>
      <c r="F18" s="311" t="s">
        <v>1163</v>
      </c>
      <c r="G18" s="311"/>
      <c r="H18" s="311"/>
      <c r="I18" s="311"/>
      <c r="J18" s="311"/>
      <c r="K18" s="309"/>
    </row>
    <row r="19" s="1" customFormat="1" ht="15" customHeight="1">
      <c r="B19" s="312"/>
      <c r="C19" s="313"/>
      <c r="D19" s="313"/>
      <c r="E19" s="315" t="s">
        <v>1164</v>
      </c>
      <c r="F19" s="311" t="s">
        <v>1165</v>
      </c>
      <c r="G19" s="311"/>
      <c r="H19" s="311"/>
      <c r="I19" s="311"/>
      <c r="J19" s="311"/>
      <c r="K19" s="309"/>
    </row>
    <row r="20" s="1" customFormat="1" ht="15" customHeight="1">
      <c r="B20" s="312"/>
      <c r="C20" s="313"/>
      <c r="D20" s="313"/>
      <c r="E20" s="315" t="s">
        <v>1166</v>
      </c>
      <c r="F20" s="311" t="s">
        <v>1167</v>
      </c>
      <c r="G20" s="311"/>
      <c r="H20" s="311"/>
      <c r="I20" s="311"/>
      <c r="J20" s="311"/>
      <c r="K20" s="309"/>
    </row>
    <row r="21" s="1" customFormat="1" ht="15" customHeight="1">
      <c r="B21" s="312"/>
      <c r="C21" s="313"/>
      <c r="D21" s="313"/>
      <c r="E21" s="315" t="s">
        <v>95</v>
      </c>
      <c r="F21" s="311" t="s">
        <v>1168</v>
      </c>
      <c r="G21" s="311"/>
      <c r="H21" s="311"/>
      <c r="I21" s="311"/>
      <c r="J21" s="311"/>
      <c r="K21" s="309"/>
    </row>
    <row r="22" s="1" customFormat="1" ht="15" customHeight="1">
      <c r="B22" s="312"/>
      <c r="C22" s="313"/>
      <c r="D22" s="313"/>
      <c r="E22" s="315" t="s">
        <v>893</v>
      </c>
      <c r="F22" s="311" t="s">
        <v>1169</v>
      </c>
      <c r="G22" s="311"/>
      <c r="H22" s="311"/>
      <c r="I22" s="311"/>
      <c r="J22" s="311"/>
      <c r="K22" s="309"/>
    </row>
    <row r="23" s="1" customFormat="1" ht="15" customHeight="1">
      <c r="B23" s="312"/>
      <c r="C23" s="313"/>
      <c r="D23" s="313"/>
      <c r="E23" s="315" t="s">
        <v>1170</v>
      </c>
      <c r="F23" s="311" t="s">
        <v>1171</v>
      </c>
      <c r="G23" s="311"/>
      <c r="H23" s="311"/>
      <c r="I23" s="311"/>
      <c r="J23" s="311"/>
      <c r="K23" s="309"/>
    </row>
    <row r="24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="1" customFormat="1" ht="15" customHeight="1">
      <c r="B25" s="312"/>
      <c r="C25" s="311" t="s">
        <v>1172</v>
      </c>
      <c r="D25" s="311"/>
      <c r="E25" s="311"/>
      <c r="F25" s="311"/>
      <c r="G25" s="311"/>
      <c r="H25" s="311"/>
      <c r="I25" s="311"/>
      <c r="J25" s="311"/>
      <c r="K25" s="309"/>
    </row>
    <row r="26" s="1" customFormat="1" ht="15" customHeight="1">
      <c r="B26" s="312"/>
      <c r="C26" s="311" t="s">
        <v>1173</v>
      </c>
      <c r="D26" s="311"/>
      <c r="E26" s="311"/>
      <c r="F26" s="311"/>
      <c r="G26" s="311"/>
      <c r="H26" s="311"/>
      <c r="I26" s="311"/>
      <c r="J26" s="311"/>
      <c r="K26" s="309"/>
    </row>
    <row r="27" s="1" customFormat="1" ht="15" customHeight="1">
      <c r="B27" s="312"/>
      <c r="C27" s="311"/>
      <c r="D27" s="311" t="s">
        <v>1174</v>
      </c>
      <c r="E27" s="311"/>
      <c r="F27" s="311"/>
      <c r="G27" s="311"/>
      <c r="H27" s="311"/>
      <c r="I27" s="311"/>
      <c r="J27" s="311"/>
      <c r="K27" s="309"/>
    </row>
    <row r="28" s="1" customFormat="1" ht="15" customHeight="1">
      <c r="B28" s="312"/>
      <c r="C28" s="313"/>
      <c r="D28" s="311" t="s">
        <v>1175</v>
      </c>
      <c r="E28" s="311"/>
      <c r="F28" s="311"/>
      <c r="G28" s="311"/>
      <c r="H28" s="311"/>
      <c r="I28" s="311"/>
      <c r="J28" s="311"/>
      <c r="K28" s="309"/>
    </row>
    <row r="29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="1" customFormat="1" ht="15" customHeight="1">
      <c r="B30" s="312"/>
      <c r="C30" s="313"/>
      <c r="D30" s="311" t="s">
        <v>1176</v>
      </c>
      <c r="E30" s="311"/>
      <c r="F30" s="311"/>
      <c r="G30" s="311"/>
      <c r="H30" s="311"/>
      <c r="I30" s="311"/>
      <c r="J30" s="311"/>
      <c r="K30" s="309"/>
    </row>
    <row r="31" s="1" customFormat="1" ht="15" customHeight="1">
      <c r="B31" s="312"/>
      <c r="C31" s="313"/>
      <c r="D31" s="311" t="s">
        <v>1177</v>
      </c>
      <c r="E31" s="311"/>
      <c r="F31" s="311"/>
      <c r="G31" s="311"/>
      <c r="H31" s="311"/>
      <c r="I31" s="311"/>
      <c r="J31" s="311"/>
      <c r="K31" s="309"/>
    </row>
    <row r="32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="1" customFormat="1" ht="15" customHeight="1">
      <c r="B33" s="312"/>
      <c r="C33" s="313"/>
      <c r="D33" s="311" t="s">
        <v>1178</v>
      </c>
      <c r="E33" s="311"/>
      <c r="F33" s="311"/>
      <c r="G33" s="311"/>
      <c r="H33" s="311"/>
      <c r="I33" s="311"/>
      <c r="J33" s="311"/>
      <c r="K33" s="309"/>
    </row>
    <row r="34" s="1" customFormat="1" ht="15" customHeight="1">
      <c r="B34" s="312"/>
      <c r="C34" s="313"/>
      <c r="D34" s="311" t="s">
        <v>1179</v>
      </c>
      <c r="E34" s="311"/>
      <c r="F34" s="311"/>
      <c r="G34" s="311"/>
      <c r="H34" s="311"/>
      <c r="I34" s="311"/>
      <c r="J34" s="311"/>
      <c r="K34" s="309"/>
    </row>
    <row r="35" s="1" customFormat="1" ht="15" customHeight="1">
      <c r="B35" s="312"/>
      <c r="C35" s="313"/>
      <c r="D35" s="311" t="s">
        <v>1180</v>
      </c>
      <c r="E35" s="311"/>
      <c r="F35" s="311"/>
      <c r="G35" s="311"/>
      <c r="H35" s="311"/>
      <c r="I35" s="311"/>
      <c r="J35" s="311"/>
      <c r="K35" s="309"/>
    </row>
    <row r="36" s="1" customFormat="1" ht="15" customHeight="1">
      <c r="B36" s="312"/>
      <c r="C36" s="313"/>
      <c r="D36" s="311"/>
      <c r="E36" s="314" t="s">
        <v>115</v>
      </c>
      <c r="F36" s="311"/>
      <c r="G36" s="311" t="s">
        <v>1181</v>
      </c>
      <c r="H36" s="311"/>
      <c r="I36" s="311"/>
      <c r="J36" s="311"/>
      <c r="K36" s="309"/>
    </row>
    <row r="37" s="1" customFormat="1" ht="30.75" customHeight="1">
      <c r="B37" s="312"/>
      <c r="C37" s="313"/>
      <c r="D37" s="311"/>
      <c r="E37" s="314" t="s">
        <v>1182</v>
      </c>
      <c r="F37" s="311"/>
      <c r="G37" s="311" t="s">
        <v>1183</v>
      </c>
      <c r="H37" s="311"/>
      <c r="I37" s="311"/>
      <c r="J37" s="311"/>
      <c r="K37" s="309"/>
    </row>
    <row r="38" s="1" customFormat="1" ht="15" customHeight="1">
      <c r="B38" s="312"/>
      <c r="C38" s="313"/>
      <c r="D38" s="311"/>
      <c r="E38" s="314" t="s">
        <v>50</v>
      </c>
      <c r="F38" s="311"/>
      <c r="G38" s="311" t="s">
        <v>1184</v>
      </c>
      <c r="H38" s="311"/>
      <c r="I38" s="311"/>
      <c r="J38" s="311"/>
      <c r="K38" s="309"/>
    </row>
    <row r="39" s="1" customFormat="1" ht="15" customHeight="1">
      <c r="B39" s="312"/>
      <c r="C39" s="313"/>
      <c r="D39" s="311"/>
      <c r="E39" s="314" t="s">
        <v>51</v>
      </c>
      <c r="F39" s="311"/>
      <c r="G39" s="311" t="s">
        <v>1185</v>
      </c>
      <c r="H39" s="311"/>
      <c r="I39" s="311"/>
      <c r="J39" s="311"/>
      <c r="K39" s="309"/>
    </row>
    <row r="40" s="1" customFormat="1" ht="15" customHeight="1">
      <c r="B40" s="312"/>
      <c r="C40" s="313"/>
      <c r="D40" s="311"/>
      <c r="E40" s="314" t="s">
        <v>116</v>
      </c>
      <c r="F40" s="311"/>
      <c r="G40" s="311" t="s">
        <v>1186</v>
      </c>
      <c r="H40" s="311"/>
      <c r="I40" s="311"/>
      <c r="J40" s="311"/>
      <c r="K40" s="309"/>
    </row>
    <row r="41" s="1" customFormat="1" ht="15" customHeight="1">
      <c r="B41" s="312"/>
      <c r="C41" s="313"/>
      <c r="D41" s="311"/>
      <c r="E41" s="314" t="s">
        <v>117</v>
      </c>
      <c r="F41" s="311"/>
      <c r="G41" s="311" t="s">
        <v>1187</v>
      </c>
      <c r="H41" s="311"/>
      <c r="I41" s="311"/>
      <c r="J41" s="311"/>
      <c r="K41" s="309"/>
    </row>
    <row r="42" s="1" customFormat="1" ht="15" customHeight="1">
      <c r="B42" s="312"/>
      <c r="C42" s="313"/>
      <c r="D42" s="311"/>
      <c r="E42" s="314" t="s">
        <v>1188</v>
      </c>
      <c r="F42" s="311"/>
      <c r="G42" s="311" t="s">
        <v>1189</v>
      </c>
      <c r="H42" s="311"/>
      <c r="I42" s="311"/>
      <c r="J42" s="311"/>
      <c r="K42" s="309"/>
    </row>
    <row r="43" s="1" customFormat="1" ht="15" customHeight="1">
      <c r="B43" s="312"/>
      <c r="C43" s="313"/>
      <c r="D43" s="311"/>
      <c r="E43" s="314"/>
      <c r="F43" s="311"/>
      <c r="G43" s="311" t="s">
        <v>1190</v>
      </c>
      <c r="H43" s="311"/>
      <c r="I43" s="311"/>
      <c r="J43" s="311"/>
      <c r="K43" s="309"/>
    </row>
    <row r="44" s="1" customFormat="1" ht="15" customHeight="1">
      <c r="B44" s="312"/>
      <c r="C44" s="313"/>
      <c r="D44" s="311"/>
      <c r="E44" s="314" t="s">
        <v>1191</v>
      </c>
      <c r="F44" s="311"/>
      <c r="G44" s="311" t="s">
        <v>1192</v>
      </c>
      <c r="H44" s="311"/>
      <c r="I44" s="311"/>
      <c r="J44" s="311"/>
      <c r="K44" s="309"/>
    </row>
    <row r="45" s="1" customFormat="1" ht="15" customHeight="1">
      <c r="B45" s="312"/>
      <c r="C45" s="313"/>
      <c r="D45" s="311"/>
      <c r="E45" s="314" t="s">
        <v>119</v>
      </c>
      <c r="F45" s="311"/>
      <c r="G45" s="311" t="s">
        <v>1193</v>
      </c>
      <c r="H45" s="311"/>
      <c r="I45" s="311"/>
      <c r="J45" s="311"/>
      <c r="K45" s="309"/>
    </row>
    <row r="46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="1" customFormat="1" ht="15" customHeight="1">
      <c r="B47" s="312"/>
      <c r="C47" s="313"/>
      <c r="D47" s="311" t="s">
        <v>1194</v>
      </c>
      <c r="E47" s="311"/>
      <c r="F47" s="311"/>
      <c r="G47" s="311"/>
      <c r="H47" s="311"/>
      <c r="I47" s="311"/>
      <c r="J47" s="311"/>
      <c r="K47" s="309"/>
    </row>
    <row r="48" s="1" customFormat="1" ht="15" customHeight="1">
      <c r="B48" s="312"/>
      <c r="C48" s="313"/>
      <c r="D48" s="313"/>
      <c r="E48" s="311" t="s">
        <v>1195</v>
      </c>
      <c r="F48" s="311"/>
      <c r="G48" s="311"/>
      <c r="H48" s="311"/>
      <c r="I48" s="311"/>
      <c r="J48" s="311"/>
      <c r="K48" s="309"/>
    </row>
    <row r="49" s="1" customFormat="1" ht="15" customHeight="1">
      <c r="B49" s="312"/>
      <c r="C49" s="313"/>
      <c r="D49" s="313"/>
      <c r="E49" s="311" t="s">
        <v>1196</v>
      </c>
      <c r="F49" s="311"/>
      <c r="G49" s="311"/>
      <c r="H49" s="311"/>
      <c r="I49" s="311"/>
      <c r="J49" s="311"/>
      <c r="K49" s="309"/>
    </row>
    <row r="50" s="1" customFormat="1" ht="15" customHeight="1">
      <c r="B50" s="312"/>
      <c r="C50" s="313"/>
      <c r="D50" s="313"/>
      <c r="E50" s="311" t="s">
        <v>1197</v>
      </c>
      <c r="F50" s="311"/>
      <c r="G50" s="311"/>
      <c r="H50" s="311"/>
      <c r="I50" s="311"/>
      <c r="J50" s="311"/>
      <c r="K50" s="309"/>
    </row>
    <row r="51" s="1" customFormat="1" ht="15" customHeight="1">
      <c r="B51" s="312"/>
      <c r="C51" s="313"/>
      <c r="D51" s="311" t="s">
        <v>1198</v>
      </c>
      <c r="E51" s="311"/>
      <c r="F51" s="311"/>
      <c r="G51" s="311"/>
      <c r="H51" s="311"/>
      <c r="I51" s="311"/>
      <c r="J51" s="311"/>
      <c r="K51" s="309"/>
    </row>
    <row r="52" s="1" customFormat="1" ht="25.5" customHeight="1">
      <c r="B52" s="307"/>
      <c r="C52" s="308" t="s">
        <v>1199</v>
      </c>
      <c r="D52" s="308"/>
      <c r="E52" s="308"/>
      <c r="F52" s="308"/>
      <c r="G52" s="308"/>
      <c r="H52" s="308"/>
      <c r="I52" s="308"/>
      <c r="J52" s="308"/>
      <c r="K52" s="309"/>
    </row>
    <row r="53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="1" customFormat="1" ht="15" customHeight="1">
      <c r="B54" s="307"/>
      <c r="C54" s="311" t="s">
        <v>1200</v>
      </c>
      <c r="D54" s="311"/>
      <c r="E54" s="311"/>
      <c r="F54" s="311"/>
      <c r="G54" s="311"/>
      <c r="H54" s="311"/>
      <c r="I54" s="311"/>
      <c r="J54" s="311"/>
      <c r="K54" s="309"/>
    </row>
    <row r="55" s="1" customFormat="1" ht="15" customHeight="1">
      <c r="B55" s="307"/>
      <c r="C55" s="311" t="s">
        <v>1201</v>
      </c>
      <c r="D55" s="311"/>
      <c r="E55" s="311"/>
      <c r="F55" s="311"/>
      <c r="G55" s="311"/>
      <c r="H55" s="311"/>
      <c r="I55" s="311"/>
      <c r="J55" s="311"/>
      <c r="K55" s="309"/>
    </row>
    <row r="56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="1" customFormat="1" ht="15" customHeight="1">
      <c r="B57" s="307"/>
      <c r="C57" s="311" t="s">
        <v>1202</v>
      </c>
      <c r="D57" s="311"/>
      <c r="E57" s="311"/>
      <c r="F57" s="311"/>
      <c r="G57" s="311"/>
      <c r="H57" s="311"/>
      <c r="I57" s="311"/>
      <c r="J57" s="311"/>
      <c r="K57" s="309"/>
    </row>
    <row r="58" s="1" customFormat="1" ht="15" customHeight="1">
      <c r="B58" s="307"/>
      <c r="C58" s="313"/>
      <c r="D58" s="311" t="s">
        <v>1203</v>
      </c>
      <c r="E58" s="311"/>
      <c r="F58" s="311"/>
      <c r="G58" s="311"/>
      <c r="H58" s="311"/>
      <c r="I58" s="311"/>
      <c r="J58" s="311"/>
      <c r="K58" s="309"/>
    </row>
    <row r="59" s="1" customFormat="1" ht="15" customHeight="1">
      <c r="B59" s="307"/>
      <c r="C59" s="313"/>
      <c r="D59" s="311" t="s">
        <v>1204</v>
      </c>
      <c r="E59" s="311"/>
      <c r="F59" s="311"/>
      <c r="G59" s="311"/>
      <c r="H59" s="311"/>
      <c r="I59" s="311"/>
      <c r="J59" s="311"/>
      <c r="K59" s="309"/>
    </row>
    <row r="60" s="1" customFormat="1" ht="15" customHeight="1">
      <c r="B60" s="307"/>
      <c r="C60" s="313"/>
      <c r="D60" s="311" t="s">
        <v>1205</v>
      </c>
      <c r="E60" s="311"/>
      <c r="F60" s="311"/>
      <c r="G60" s="311"/>
      <c r="H60" s="311"/>
      <c r="I60" s="311"/>
      <c r="J60" s="311"/>
      <c r="K60" s="309"/>
    </row>
    <row r="61" s="1" customFormat="1" ht="15" customHeight="1">
      <c r="B61" s="307"/>
      <c r="C61" s="313"/>
      <c r="D61" s="311" t="s">
        <v>1206</v>
      </c>
      <c r="E61" s="311"/>
      <c r="F61" s="311"/>
      <c r="G61" s="311"/>
      <c r="H61" s="311"/>
      <c r="I61" s="311"/>
      <c r="J61" s="311"/>
      <c r="K61" s="309"/>
    </row>
    <row r="62" s="1" customFormat="1" ht="15" customHeight="1">
      <c r="B62" s="307"/>
      <c r="C62" s="313"/>
      <c r="D62" s="316" t="s">
        <v>1207</v>
      </c>
      <c r="E62" s="316"/>
      <c r="F62" s="316"/>
      <c r="G62" s="316"/>
      <c r="H62" s="316"/>
      <c r="I62" s="316"/>
      <c r="J62" s="316"/>
      <c r="K62" s="309"/>
    </row>
    <row r="63" s="1" customFormat="1" ht="15" customHeight="1">
      <c r="B63" s="307"/>
      <c r="C63" s="313"/>
      <c r="D63" s="311" t="s">
        <v>1208</v>
      </c>
      <c r="E63" s="311"/>
      <c r="F63" s="311"/>
      <c r="G63" s="311"/>
      <c r="H63" s="311"/>
      <c r="I63" s="311"/>
      <c r="J63" s="311"/>
      <c r="K63" s="309"/>
    </row>
    <row r="64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="1" customFormat="1" ht="15" customHeight="1">
      <c r="B65" s="307"/>
      <c r="C65" s="313"/>
      <c r="D65" s="311" t="s">
        <v>1209</v>
      </c>
      <c r="E65" s="311"/>
      <c r="F65" s="311"/>
      <c r="G65" s="311"/>
      <c r="H65" s="311"/>
      <c r="I65" s="311"/>
      <c r="J65" s="311"/>
      <c r="K65" s="309"/>
    </row>
    <row r="66" s="1" customFormat="1" ht="15" customHeight="1">
      <c r="B66" s="307"/>
      <c r="C66" s="313"/>
      <c r="D66" s="316" t="s">
        <v>1210</v>
      </c>
      <c r="E66" s="316"/>
      <c r="F66" s="316"/>
      <c r="G66" s="316"/>
      <c r="H66" s="316"/>
      <c r="I66" s="316"/>
      <c r="J66" s="316"/>
      <c r="K66" s="309"/>
    </row>
    <row r="67" s="1" customFormat="1" ht="15" customHeight="1">
      <c r="B67" s="307"/>
      <c r="C67" s="313"/>
      <c r="D67" s="311" t="s">
        <v>1211</v>
      </c>
      <c r="E67" s="311"/>
      <c r="F67" s="311"/>
      <c r="G67" s="311"/>
      <c r="H67" s="311"/>
      <c r="I67" s="311"/>
      <c r="J67" s="311"/>
      <c r="K67" s="309"/>
    </row>
    <row r="68" s="1" customFormat="1" ht="15" customHeight="1">
      <c r="B68" s="307"/>
      <c r="C68" s="313"/>
      <c r="D68" s="311" t="s">
        <v>1212</v>
      </c>
      <c r="E68" s="311"/>
      <c r="F68" s="311"/>
      <c r="G68" s="311"/>
      <c r="H68" s="311"/>
      <c r="I68" s="311"/>
      <c r="J68" s="311"/>
      <c r="K68" s="309"/>
    </row>
    <row r="69" s="1" customFormat="1" ht="15" customHeight="1">
      <c r="B69" s="307"/>
      <c r="C69" s="313"/>
      <c r="D69" s="311" t="s">
        <v>1213</v>
      </c>
      <c r="E69" s="311"/>
      <c r="F69" s="311"/>
      <c r="G69" s="311"/>
      <c r="H69" s="311"/>
      <c r="I69" s="311"/>
      <c r="J69" s="311"/>
      <c r="K69" s="309"/>
    </row>
    <row r="70" s="1" customFormat="1" ht="15" customHeight="1">
      <c r="B70" s="307"/>
      <c r="C70" s="313"/>
      <c r="D70" s="311" t="s">
        <v>1214</v>
      </c>
      <c r="E70" s="311"/>
      <c r="F70" s="311"/>
      <c r="G70" s="311"/>
      <c r="H70" s="311"/>
      <c r="I70" s="311"/>
      <c r="J70" s="311"/>
      <c r="K70" s="309"/>
    </row>
    <row r="7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="1" customFormat="1" ht="45" customHeight="1">
      <c r="B75" s="326"/>
      <c r="C75" s="327" t="s">
        <v>1215</v>
      </c>
      <c r="D75" s="327"/>
      <c r="E75" s="327"/>
      <c r="F75" s="327"/>
      <c r="G75" s="327"/>
      <c r="H75" s="327"/>
      <c r="I75" s="327"/>
      <c r="J75" s="327"/>
      <c r="K75" s="328"/>
    </row>
    <row r="76" s="1" customFormat="1" ht="17.25" customHeight="1">
      <c r="B76" s="326"/>
      <c r="C76" s="329" t="s">
        <v>1216</v>
      </c>
      <c r="D76" s="329"/>
      <c r="E76" s="329"/>
      <c r="F76" s="329" t="s">
        <v>1217</v>
      </c>
      <c r="G76" s="330"/>
      <c r="H76" s="329" t="s">
        <v>51</v>
      </c>
      <c r="I76" s="329" t="s">
        <v>54</v>
      </c>
      <c r="J76" s="329" t="s">
        <v>1218</v>
      </c>
      <c r="K76" s="328"/>
    </row>
    <row r="77" s="1" customFormat="1" ht="17.25" customHeight="1">
      <c r="B77" s="326"/>
      <c r="C77" s="331" t="s">
        <v>1219</v>
      </c>
      <c r="D77" s="331"/>
      <c r="E77" s="331"/>
      <c r="F77" s="332" t="s">
        <v>1220</v>
      </c>
      <c r="G77" s="333"/>
      <c r="H77" s="331"/>
      <c r="I77" s="331"/>
      <c r="J77" s="331" t="s">
        <v>1221</v>
      </c>
      <c r="K77" s="328"/>
    </row>
    <row r="78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="1" customFormat="1" ht="15" customHeight="1">
      <c r="B79" s="326"/>
      <c r="C79" s="314" t="s">
        <v>50</v>
      </c>
      <c r="D79" s="334"/>
      <c r="E79" s="334"/>
      <c r="F79" s="336" t="s">
        <v>1222</v>
      </c>
      <c r="G79" s="335"/>
      <c r="H79" s="314" t="s">
        <v>1223</v>
      </c>
      <c r="I79" s="314" t="s">
        <v>1224</v>
      </c>
      <c r="J79" s="314">
        <v>20</v>
      </c>
      <c r="K79" s="328"/>
    </row>
    <row r="80" s="1" customFormat="1" ht="15" customHeight="1">
      <c r="B80" s="326"/>
      <c r="C80" s="314" t="s">
        <v>1225</v>
      </c>
      <c r="D80" s="314"/>
      <c r="E80" s="314"/>
      <c r="F80" s="336" t="s">
        <v>1222</v>
      </c>
      <c r="G80" s="335"/>
      <c r="H80" s="314" t="s">
        <v>1226</v>
      </c>
      <c r="I80" s="314" t="s">
        <v>1224</v>
      </c>
      <c r="J80" s="314">
        <v>120</v>
      </c>
      <c r="K80" s="328"/>
    </row>
    <row r="81" s="1" customFormat="1" ht="15" customHeight="1">
      <c r="B81" s="337"/>
      <c r="C81" s="314" t="s">
        <v>1227</v>
      </c>
      <c r="D81" s="314"/>
      <c r="E81" s="314"/>
      <c r="F81" s="336" t="s">
        <v>1228</v>
      </c>
      <c r="G81" s="335"/>
      <c r="H81" s="314" t="s">
        <v>1229</v>
      </c>
      <c r="I81" s="314" t="s">
        <v>1224</v>
      </c>
      <c r="J81" s="314">
        <v>50</v>
      </c>
      <c r="K81" s="328"/>
    </row>
    <row r="82" s="1" customFormat="1" ht="15" customHeight="1">
      <c r="B82" s="337"/>
      <c r="C82" s="314" t="s">
        <v>1230</v>
      </c>
      <c r="D82" s="314"/>
      <c r="E82" s="314"/>
      <c r="F82" s="336" t="s">
        <v>1222</v>
      </c>
      <c r="G82" s="335"/>
      <c r="H82" s="314" t="s">
        <v>1231</v>
      </c>
      <c r="I82" s="314" t="s">
        <v>1232</v>
      </c>
      <c r="J82" s="314"/>
      <c r="K82" s="328"/>
    </row>
    <row r="83" s="1" customFormat="1" ht="15" customHeight="1">
      <c r="B83" s="337"/>
      <c r="C83" s="338" t="s">
        <v>1233</v>
      </c>
      <c r="D83" s="338"/>
      <c r="E83" s="338"/>
      <c r="F83" s="339" t="s">
        <v>1228</v>
      </c>
      <c r="G83" s="338"/>
      <c r="H83" s="338" t="s">
        <v>1234</v>
      </c>
      <c r="I83" s="338" t="s">
        <v>1224</v>
      </c>
      <c r="J83" s="338">
        <v>15</v>
      </c>
      <c r="K83" s="328"/>
    </row>
    <row r="84" s="1" customFormat="1" ht="15" customHeight="1">
      <c r="B84" s="337"/>
      <c r="C84" s="338" t="s">
        <v>1235</v>
      </c>
      <c r="D84" s="338"/>
      <c r="E84" s="338"/>
      <c r="F84" s="339" t="s">
        <v>1228</v>
      </c>
      <c r="G84" s="338"/>
      <c r="H84" s="338" t="s">
        <v>1236</v>
      </c>
      <c r="I84" s="338" t="s">
        <v>1224</v>
      </c>
      <c r="J84" s="338">
        <v>15</v>
      </c>
      <c r="K84" s="328"/>
    </row>
    <row r="85" s="1" customFormat="1" ht="15" customHeight="1">
      <c r="B85" s="337"/>
      <c r="C85" s="338" t="s">
        <v>1237</v>
      </c>
      <c r="D85" s="338"/>
      <c r="E85" s="338"/>
      <c r="F85" s="339" t="s">
        <v>1228</v>
      </c>
      <c r="G85" s="338"/>
      <c r="H85" s="338" t="s">
        <v>1238</v>
      </c>
      <c r="I85" s="338" t="s">
        <v>1224</v>
      </c>
      <c r="J85" s="338">
        <v>20</v>
      </c>
      <c r="K85" s="328"/>
    </row>
    <row r="86" s="1" customFormat="1" ht="15" customHeight="1">
      <c r="B86" s="337"/>
      <c r="C86" s="338" t="s">
        <v>1239</v>
      </c>
      <c r="D86" s="338"/>
      <c r="E86" s="338"/>
      <c r="F86" s="339" t="s">
        <v>1228</v>
      </c>
      <c r="G86" s="338"/>
      <c r="H86" s="338" t="s">
        <v>1240</v>
      </c>
      <c r="I86" s="338" t="s">
        <v>1224</v>
      </c>
      <c r="J86" s="338">
        <v>20</v>
      </c>
      <c r="K86" s="328"/>
    </row>
    <row r="87" s="1" customFormat="1" ht="15" customHeight="1">
      <c r="B87" s="337"/>
      <c r="C87" s="314" t="s">
        <v>1241</v>
      </c>
      <c r="D87" s="314"/>
      <c r="E87" s="314"/>
      <c r="F87" s="336" t="s">
        <v>1228</v>
      </c>
      <c r="G87" s="335"/>
      <c r="H87" s="314" t="s">
        <v>1242</v>
      </c>
      <c r="I87" s="314" t="s">
        <v>1224</v>
      </c>
      <c r="J87" s="314">
        <v>50</v>
      </c>
      <c r="K87" s="328"/>
    </row>
    <row r="88" s="1" customFormat="1" ht="15" customHeight="1">
      <c r="B88" s="337"/>
      <c r="C88" s="314" t="s">
        <v>1243</v>
      </c>
      <c r="D88" s="314"/>
      <c r="E88" s="314"/>
      <c r="F88" s="336" t="s">
        <v>1228</v>
      </c>
      <c r="G88" s="335"/>
      <c r="H88" s="314" t="s">
        <v>1244</v>
      </c>
      <c r="I88" s="314" t="s">
        <v>1224</v>
      </c>
      <c r="J88" s="314">
        <v>20</v>
      </c>
      <c r="K88" s="328"/>
    </row>
    <row r="89" s="1" customFormat="1" ht="15" customHeight="1">
      <c r="B89" s="337"/>
      <c r="C89" s="314" t="s">
        <v>1245</v>
      </c>
      <c r="D89" s="314"/>
      <c r="E89" s="314"/>
      <c r="F89" s="336" t="s">
        <v>1228</v>
      </c>
      <c r="G89" s="335"/>
      <c r="H89" s="314" t="s">
        <v>1246</v>
      </c>
      <c r="I89" s="314" t="s">
        <v>1224</v>
      </c>
      <c r="J89" s="314">
        <v>20</v>
      </c>
      <c r="K89" s="328"/>
    </row>
    <row r="90" s="1" customFormat="1" ht="15" customHeight="1">
      <c r="B90" s="337"/>
      <c r="C90" s="314" t="s">
        <v>1247</v>
      </c>
      <c r="D90" s="314"/>
      <c r="E90" s="314"/>
      <c r="F90" s="336" t="s">
        <v>1228</v>
      </c>
      <c r="G90" s="335"/>
      <c r="H90" s="314" t="s">
        <v>1248</v>
      </c>
      <c r="I90" s="314" t="s">
        <v>1224</v>
      </c>
      <c r="J90" s="314">
        <v>50</v>
      </c>
      <c r="K90" s="328"/>
    </row>
    <row r="91" s="1" customFormat="1" ht="15" customHeight="1">
      <c r="B91" s="337"/>
      <c r="C91" s="314" t="s">
        <v>1249</v>
      </c>
      <c r="D91" s="314"/>
      <c r="E91" s="314"/>
      <c r="F91" s="336" t="s">
        <v>1228</v>
      </c>
      <c r="G91" s="335"/>
      <c r="H91" s="314" t="s">
        <v>1249</v>
      </c>
      <c r="I91" s="314" t="s">
        <v>1224</v>
      </c>
      <c r="J91" s="314">
        <v>50</v>
      </c>
      <c r="K91" s="328"/>
    </row>
    <row r="92" s="1" customFormat="1" ht="15" customHeight="1">
      <c r="B92" s="337"/>
      <c r="C92" s="314" t="s">
        <v>1250</v>
      </c>
      <c r="D92" s="314"/>
      <c r="E92" s="314"/>
      <c r="F92" s="336" t="s">
        <v>1228</v>
      </c>
      <c r="G92" s="335"/>
      <c r="H92" s="314" t="s">
        <v>1251</v>
      </c>
      <c r="I92" s="314" t="s">
        <v>1224</v>
      </c>
      <c r="J92" s="314">
        <v>255</v>
      </c>
      <c r="K92" s="328"/>
    </row>
    <row r="93" s="1" customFormat="1" ht="15" customHeight="1">
      <c r="B93" s="337"/>
      <c r="C93" s="314" t="s">
        <v>1252</v>
      </c>
      <c r="D93" s="314"/>
      <c r="E93" s="314"/>
      <c r="F93" s="336" t="s">
        <v>1222</v>
      </c>
      <c r="G93" s="335"/>
      <c r="H93" s="314" t="s">
        <v>1253</v>
      </c>
      <c r="I93" s="314" t="s">
        <v>1254</v>
      </c>
      <c r="J93" s="314"/>
      <c r="K93" s="328"/>
    </row>
    <row r="94" s="1" customFormat="1" ht="15" customHeight="1">
      <c r="B94" s="337"/>
      <c r="C94" s="314" t="s">
        <v>1255</v>
      </c>
      <c r="D94" s="314"/>
      <c r="E94" s="314"/>
      <c r="F94" s="336" t="s">
        <v>1222</v>
      </c>
      <c r="G94" s="335"/>
      <c r="H94" s="314" t="s">
        <v>1256</v>
      </c>
      <c r="I94" s="314" t="s">
        <v>1257</v>
      </c>
      <c r="J94" s="314"/>
      <c r="K94" s="328"/>
    </row>
    <row r="95" s="1" customFormat="1" ht="15" customHeight="1">
      <c r="B95" s="337"/>
      <c r="C95" s="314" t="s">
        <v>1258</v>
      </c>
      <c r="D95" s="314"/>
      <c r="E95" s="314"/>
      <c r="F95" s="336" t="s">
        <v>1222</v>
      </c>
      <c r="G95" s="335"/>
      <c r="H95" s="314" t="s">
        <v>1258</v>
      </c>
      <c r="I95" s="314" t="s">
        <v>1257</v>
      </c>
      <c r="J95" s="314"/>
      <c r="K95" s="328"/>
    </row>
    <row r="96" s="1" customFormat="1" ht="15" customHeight="1">
      <c r="B96" s="337"/>
      <c r="C96" s="314" t="s">
        <v>35</v>
      </c>
      <c r="D96" s="314"/>
      <c r="E96" s="314"/>
      <c r="F96" s="336" t="s">
        <v>1222</v>
      </c>
      <c r="G96" s="335"/>
      <c r="H96" s="314" t="s">
        <v>1259</v>
      </c>
      <c r="I96" s="314" t="s">
        <v>1257</v>
      </c>
      <c r="J96" s="314"/>
      <c r="K96" s="328"/>
    </row>
    <row r="97" s="1" customFormat="1" ht="15" customHeight="1">
      <c r="B97" s="337"/>
      <c r="C97" s="314" t="s">
        <v>45</v>
      </c>
      <c r="D97" s="314"/>
      <c r="E97" s="314"/>
      <c r="F97" s="336" t="s">
        <v>1222</v>
      </c>
      <c r="G97" s="335"/>
      <c r="H97" s="314" t="s">
        <v>1260</v>
      </c>
      <c r="I97" s="314" t="s">
        <v>1257</v>
      </c>
      <c r="J97" s="314"/>
      <c r="K97" s="328"/>
    </row>
    <row r="98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="1" customFormat="1" ht="45" customHeight="1">
      <c r="B102" s="326"/>
      <c r="C102" s="327" t="s">
        <v>1261</v>
      </c>
      <c r="D102" s="327"/>
      <c r="E102" s="327"/>
      <c r="F102" s="327"/>
      <c r="G102" s="327"/>
      <c r="H102" s="327"/>
      <c r="I102" s="327"/>
      <c r="J102" s="327"/>
      <c r="K102" s="328"/>
    </row>
    <row r="103" s="1" customFormat="1" ht="17.25" customHeight="1">
      <c r="B103" s="326"/>
      <c r="C103" s="329" t="s">
        <v>1216</v>
      </c>
      <c r="D103" s="329"/>
      <c r="E103" s="329"/>
      <c r="F103" s="329" t="s">
        <v>1217</v>
      </c>
      <c r="G103" s="330"/>
      <c r="H103" s="329" t="s">
        <v>51</v>
      </c>
      <c r="I103" s="329" t="s">
        <v>54</v>
      </c>
      <c r="J103" s="329" t="s">
        <v>1218</v>
      </c>
      <c r="K103" s="328"/>
    </row>
    <row r="104" s="1" customFormat="1" ht="17.25" customHeight="1">
      <c r="B104" s="326"/>
      <c r="C104" s="331" t="s">
        <v>1219</v>
      </c>
      <c r="D104" s="331"/>
      <c r="E104" s="331"/>
      <c r="F104" s="332" t="s">
        <v>1220</v>
      </c>
      <c r="G104" s="333"/>
      <c r="H104" s="331"/>
      <c r="I104" s="331"/>
      <c r="J104" s="331" t="s">
        <v>1221</v>
      </c>
      <c r="K104" s="328"/>
    </row>
    <row r="105" s="1" customFormat="1" ht="5.25" customHeight="1">
      <c r="B105" s="326"/>
      <c r="C105" s="329"/>
      <c r="D105" s="329"/>
      <c r="E105" s="329"/>
      <c r="F105" s="329"/>
      <c r="G105" s="345"/>
      <c r="H105" s="329"/>
      <c r="I105" s="329"/>
      <c r="J105" s="329"/>
      <c r="K105" s="328"/>
    </row>
    <row r="106" s="1" customFormat="1" ht="15" customHeight="1">
      <c r="B106" s="326"/>
      <c r="C106" s="314" t="s">
        <v>50</v>
      </c>
      <c r="D106" s="334"/>
      <c r="E106" s="334"/>
      <c r="F106" s="336" t="s">
        <v>1222</v>
      </c>
      <c r="G106" s="345"/>
      <c r="H106" s="314" t="s">
        <v>1262</v>
      </c>
      <c r="I106" s="314" t="s">
        <v>1224</v>
      </c>
      <c r="J106" s="314">
        <v>20</v>
      </c>
      <c r="K106" s="328"/>
    </row>
    <row r="107" s="1" customFormat="1" ht="15" customHeight="1">
      <c r="B107" s="326"/>
      <c r="C107" s="314" t="s">
        <v>1225</v>
      </c>
      <c r="D107" s="314"/>
      <c r="E107" s="314"/>
      <c r="F107" s="336" t="s">
        <v>1222</v>
      </c>
      <c r="G107" s="314"/>
      <c r="H107" s="314" t="s">
        <v>1262</v>
      </c>
      <c r="I107" s="314" t="s">
        <v>1224</v>
      </c>
      <c r="J107" s="314">
        <v>120</v>
      </c>
      <c r="K107" s="328"/>
    </row>
    <row r="108" s="1" customFormat="1" ht="15" customHeight="1">
      <c r="B108" s="337"/>
      <c r="C108" s="314" t="s">
        <v>1227</v>
      </c>
      <c r="D108" s="314"/>
      <c r="E108" s="314"/>
      <c r="F108" s="336" t="s">
        <v>1228</v>
      </c>
      <c r="G108" s="314"/>
      <c r="H108" s="314" t="s">
        <v>1262</v>
      </c>
      <c r="I108" s="314" t="s">
        <v>1224</v>
      </c>
      <c r="J108" s="314">
        <v>50</v>
      </c>
      <c r="K108" s="328"/>
    </row>
    <row r="109" s="1" customFormat="1" ht="15" customHeight="1">
      <c r="B109" s="337"/>
      <c r="C109" s="314" t="s">
        <v>1230</v>
      </c>
      <c r="D109" s="314"/>
      <c r="E109" s="314"/>
      <c r="F109" s="336" t="s">
        <v>1222</v>
      </c>
      <c r="G109" s="314"/>
      <c r="H109" s="314" t="s">
        <v>1262</v>
      </c>
      <c r="I109" s="314" t="s">
        <v>1232</v>
      </c>
      <c r="J109" s="314"/>
      <c r="K109" s="328"/>
    </row>
    <row r="110" s="1" customFormat="1" ht="15" customHeight="1">
      <c r="B110" s="337"/>
      <c r="C110" s="314" t="s">
        <v>1241</v>
      </c>
      <c r="D110" s="314"/>
      <c r="E110" s="314"/>
      <c r="F110" s="336" t="s">
        <v>1228</v>
      </c>
      <c r="G110" s="314"/>
      <c r="H110" s="314" t="s">
        <v>1262</v>
      </c>
      <c r="I110" s="314" t="s">
        <v>1224</v>
      </c>
      <c r="J110" s="314">
        <v>50</v>
      </c>
      <c r="K110" s="328"/>
    </row>
    <row r="111" s="1" customFormat="1" ht="15" customHeight="1">
      <c r="B111" s="337"/>
      <c r="C111" s="314" t="s">
        <v>1249</v>
      </c>
      <c r="D111" s="314"/>
      <c r="E111" s="314"/>
      <c r="F111" s="336" t="s">
        <v>1228</v>
      </c>
      <c r="G111" s="314"/>
      <c r="H111" s="314" t="s">
        <v>1262</v>
      </c>
      <c r="I111" s="314" t="s">
        <v>1224</v>
      </c>
      <c r="J111" s="314">
        <v>50</v>
      </c>
      <c r="K111" s="328"/>
    </row>
    <row r="112" s="1" customFormat="1" ht="15" customHeight="1">
      <c r="B112" s="337"/>
      <c r="C112" s="314" t="s">
        <v>1247</v>
      </c>
      <c r="D112" s="314"/>
      <c r="E112" s="314"/>
      <c r="F112" s="336" t="s">
        <v>1228</v>
      </c>
      <c r="G112" s="314"/>
      <c r="H112" s="314" t="s">
        <v>1262</v>
      </c>
      <c r="I112" s="314" t="s">
        <v>1224</v>
      </c>
      <c r="J112" s="314">
        <v>50</v>
      </c>
      <c r="K112" s="328"/>
    </row>
    <row r="113" s="1" customFormat="1" ht="15" customHeight="1">
      <c r="B113" s="337"/>
      <c r="C113" s="314" t="s">
        <v>50</v>
      </c>
      <c r="D113" s="314"/>
      <c r="E113" s="314"/>
      <c r="F113" s="336" t="s">
        <v>1222</v>
      </c>
      <c r="G113" s="314"/>
      <c r="H113" s="314" t="s">
        <v>1263</v>
      </c>
      <c r="I113" s="314" t="s">
        <v>1224</v>
      </c>
      <c r="J113" s="314">
        <v>20</v>
      </c>
      <c r="K113" s="328"/>
    </row>
    <row r="114" s="1" customFormat="1" ht="15" customHeight="1">
      <c r="B114" s="337"/>
      <c r="C114" s="314" t="s">
        <v>1264</v>
      </c>
      <c r="D114" s="314"/>
      <c r="E114" s="314"/>
      <c r="F114" s="336" t="s">
        <v>1222</v>
      </c>
      <c r="G114" s="314"/>
      <c r="H114" s="314" t="s">
        <v>1265</v>
      </c>
      <c r="I114" s="314" t="s">
        <v>1224</v>
      </c>
      <c r="J114" s="314">
        <v>120</v>
      </c>
      <c r="K114" s="328"/>
    </row>
    <row r="115" s="1" customFormat="1" ht="15" customHeight="1">
      <c r="B115" s="337"/>
      <c r="C115" s="314" t="s">
        <v>35</v>
      </c>
      <c r="D115" s="314"/>
      <c r="E115" s="314"/>
      <c r="F115" s="336" t="s">
        <v>1222</v>
      </c>
      <c r="G115" s="314"/>
      <c r="H115" s="314" t="s">
        <v>1266</v>
      </c>
      <c r="I115" s="314" t="s">
        <v>1257</v>
      </c>
      <c r="J115" s="314"/>
      <c r="K115" s="328"/>
    </row>
    <row r="116" s="1" customFormat="1" ht="15" customHeight="1">
      <c r="B116" s="337"/>
      <c r="C116" s="314" t="s">
        <v>45</v>
      </c>
      <c r="D116" s="314"/>
      <c r="E116" s="314"/>
      <c r="F116" s="336" t="s">
        <v>1222</v>
      </c>
      <c r="G116" s="314"/>
      <c r="H116" s="314" t="s">
        <v>1267</v>
      </c>
      <c r="I116" s="314" t="s">
        <v>1257</v>
      </c>
      <c r="J116" s="314"/>
      <c r="K116" s="328"/>
    </row>
    <row r="117" s="1" customFormat="1" ht="15" customHeight="1">
      <c r="B117" s="337"/>
      <c r="C117" s="314" t="s">
        <v>54</v>
      </c>
      <c r="D117" s="314"/>
      <c r="E117" s="314"/>
      <c r="F117" s="336" t="s">
        <v>1222</v>
      </c>
      <c r="G117" s="314"/>
      <c r="H117" s="314" t="s">
        <v>1268</v>
      </c>
      <c r="I117" s="314" t="s">
        <v>1269</v>
      </c>
      <c r="J117" s="314"/>
      <c r="K117" s="328"/>
    </row>
    <row r="118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="1" customFormat="1" ht="18.75" customHeight="1">
      <c r="B119" s="347"/>
      <c r="C119" s="311"/>
      <c r="D119" s="311"/>
      <c r="E119" s="311"/>
      <c r="F119" s="348"/>
      <c r="G119" s="311"/>
      <c r="H119" s="311"/>
      <c r="I119" s="311"/>
      <c r="J119" s="311"/>
      <c r="K119" s="347"/>
    </row>
    <row r="120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="1" customFormat="1" ht="45" customHeight="1">
      <c r="B122" s="352"/>
      <c r="C122" s="305" t="s">
        <v>1270</v>
      </c>
      <c r="D122" s="305"/>
      <c r="E122" s="305"/>
      <c r="F122" s="305"/>
      <c r="G122" s="305"/>
      <c r="H122" s="305"/>
      <c r="I122" s="305"/>
      <c r="J122" s="305"/>
      <c r="K122" s="353"/>
    </row>
    <row r="123" s="1" customFormat="1" ht="17.25" customHeight="1">
      <c r="B123" s="354"/>
      <c r="C123" s="329" t="s">
        <v>1216</v>
      </c>
      <c r="D123" s="329"/>
      <c r="E123" s="329"/>
      <c r="F123" s="329" t="s">
        <v>1217</v>
      </c>
      <c r="G123" s="330"/>
      <c r="H123" s="329" t="s">
        <v>51</v>
      </c>
      <c r="I123" s="329" t="s">
        <v>54</v>
      </c>
      <c r="J123" s="329" t="s">
        <v>1218</v>
      </c>
      <c r="K123" s="355"/>
    </row>
    <row r="124" s="1" customFormat="1" ht="17.25" customHeight="1">
      <c r="B124" s="354"/>
      <c r="C124" s="331" t="s">
        <v>1219</v>
      </c>
      <c r="D124" s="331"/>
      <c r="E124" s="331"/>
      <c r="F124" s="332" t="s">
        <v>1220</v>
      </c>
      <c r="G124" s="333"/>
      <c r="H124" s="331"/>
      <c r="I124" s="331"/>
      <c r="J124" s="331" t="s">
        <v>1221</v>
      </c>
      <c r="K124" s="355"/>
    </row>
    <row r="125" s="1" customFormat="1" ht="5.25" customHeight="1">
      <c r="B125" s="356"/>
      <c r="C125" s="334"/>
      <c r="D125" s="334"/>
      <c r="E125" s="334"/>
      <c r="F125" s="334"/>
      <c r="G125" s="314"/>
      <c r="H125" s="334"/>
      <c r="I125" s="334"/>
      <c r="J125" s="334"/>
      <c r="K125" s="357"/>
    </row>
    <row r="126" s="1" customFormat="1" ht="15" customHeight="1">
      <c r="B126" s="356"/>
      <c r="C126" s="314" t="s">
        <v>1225</v>
      </c>
      <c r="D126" s="334"/>
      <c r="E126" s="334"/>
      <c r="F126" s="336" t="s">
        <v>1222</v>
      </c>
      <c r="G126" s="314"/>
      <c r="H126" s="314" t="s">
        <v>1262</v>
      </c>
      <c r="I126" s="314" t="s">
        <v>1224</v>
      </c>
      <c r="J126" s="314">
        <v>120</v>
      </c>
      <c r="K126" s="358"/>
    </row>
    <row r="127" s="1" customFormat="1" ht="15" customHeight="1">
      <c r="B127" s="356"/>
      <c r="C127" s="314" t="s">
        <v>1271</v>
      </c>
      <c r="D127" s="314"/>
      <c r="E127" s="314"/>
      <c r="F127" s="336" t="s">
        <v>1222</v>
      </c>
      <c r="G127" s="314"/>
      <c r="H127" s="314" t="s">
        <v>1272</v>
      </c>
      <c r="I127" s="314" t="s">
        <v>1224</v>
      </c>
      <c r="J127" s="314" t="s">
        <v>1273</v>
      </c>
      <c r="K127" s="358"/>
    </row>
    <row r="128" s="1" customFormat="1" ht="15" customHeight="1">
      <c r="B128" s="356"/>
      <c r="C128" s="314" t="s">
        <v>1170</v>
      </c>
      <c r="D128" s="314"/>
      <c r="E128" s="314"/>
      <c r="F128" s="336" t="s">
        <v>1222</v>
      </c>
      <c r="G128" s="314"/>
      <c r="H128" s="314" t="s">
        <v>1274</v>
      </c>
      <c r="I128" s="314" t="s">
        <v>1224</v>
      </c>
      <c r="J128" s="314" t="s">
        <v>1273</v>
      </c>
      <c r="K128" s="358"/>
    </row>
    <row r="129" s="1" customFormat="1" ht="15" customHeight="1">
      <c r="B129" s="356"/>
      <c r="C129" s="314" t="s">
        <v>1233</v>
      </c>
      <c r="D129" s="314"/>
      <c r="E129" s="314"/>
      <c r="F129" s="336" t="s">
        <v>1228</v>
      </c>
      <c r="G129" s="314"/>
      <c r="H129" s="314" t="s">
        <v>1234</v>
      </c>
      <c r="I129" s="314" t="s">
        <v>1224</v>
      </c>
      <c r="J129" s="314">
        <v>15</v>
      </c>
      <c r="K129" s="358"/>
    </row>
    <row r="130" s="1" customFormat="1" ht="15" customHeight="1">
      <c r="B130" s="356"/>
      <c r="C130" s="338" t="s">
        <v>1235</v>
      </c>
      <c r="D130" s="338"/>
      <c r="E130" s="338"/>
      <c r="F130" s="339" t="s">
        <v>1228</v>
      </c>
      <c r="G130" s="338"/>
      <c r="H130" s="338" t="s">
        <v>1236</v>
      </c>
      <c r="I130" s="338" t="s">
        <v>1224</v>
      </c>
      <c r="J130" s="338">
        <v>15</v>
      </c>
      <c r="K130" s="358"/>
    </row>
    <row r="131" s="1" customFormat="1" ht="15" customHeight="1">
      <c r="B131" s="356"/>
      <c r="C131" s="338" t="s">
        <v>1237</v>
      </c>
      <c r="D131" s="338"/>
      <c r="E131" s="338"/>
      <c r="F131" s="339" t="s">
        <v>1228</v>
      </c>
      <c r="G131" s="338"/>
      <c r="H131" s="338" t="s">
        <v>1238</v>
      </c>
      <c r="I131" s="338" t="s">
        <v>1224</v>
      </c>
      <c r="J131" s="338">
        <v>20</v>
      </c>
      <c r="K131" s="358"/>
    </row>
    <row r="132" s="1" customFormat="1" ht="15" customHeight="1">
      <c r="B132" s="356"/>
      <c r="C132" s="338" t="s">
        <v>1239</v>
      </c>
      <c r="D132" s="338"/>
      <c r="E132" s="338"/>
      <c r="F132" s="339" t="s">
        <v>1228</v>
      </c>
      <c r="G132" s="338"/>
      <c r="H132" s="338" t="s">
        <v>1240</v>
      </c>
      <c r="I132" s="338" t="s">
        <v>1224</v>
      </c>
      <c r="J132" s="338">
        <v>20</v>
      </c>
      <c r="K132" s="358"/>
    </row>
    <row r="133" s="1" customFormat="1" ht="15" customHeight="1">
      <c r="B133" s="356"/>
      <c r="C133" s="314" t="s">
        <v>1227</v>
      </c>
      <c r="D133" s="314"/>
      <c r="E133" s="314"/>
      <c r="F133" s="336" t="s">
        <v>1228</v>
      </c>
      <c r="G133" s="314"/>
      <c r="H133" s="314" t="s">
        <v>1262</v>
      </c>
      <c r="I133" s="314" t="s">
        <v>1224</v>
      </c>
      <c r="J133" s="314">
        <v>50</v>
      </c>
      <c r="K133" s="358"/>
    </row>
    <row r="134" s="1" customFormat="1" ht="15" customHeight="1">
      <c r="B134" s="356"/>
      <c r="C134" s="314" t="s">
        <v>1241</v>
      </c>
      <c r="D134" s="314"/>
      <c r="E134" s="314"/>
      <c r="F134" s="336" t="s">
        <v>1228</v>
      </c>
      <c r="G134" s="314"/>
      <c r="H134" s="314" t="s">
        <v>1262</v>
      </c>
      <c r="I134" s="314" t="s">
        <v>1224</v>
      </c>
      <c r="J134" s="314">
        <v>50</v>
      </c>
      <c r="K134" s="358"/>
    </row>
    <row r="135" s="1" customFormat="1" ht="15" customHeight="1">
      <c r="B135" s="356"/>
      <c r="C135" s="314" t="s">
        <v>1247</v>
      </c>
      <c r="D135" s="314"/>
      <c r="E135" s="314"/>
      <c r="F135" s="336" t="s">
        <v>1228</v>
      </c>
      <c r="G135" s="314"/>
      <c r="H135" s="314" t="s">
        <v>1262</v>
      </c>
      <c r="I135" s="314" t="s">
        <v>1224</v>
      </c>
      <c r="J135" s="314">
        <v>50</v>
      </c>
      <c r="K135" s="358"/>
    </row>
    <row r="136" s="1" customFormat="1" ht="15" customHeight="1">
      <c r="B136" s="356"/>
      <c r="C136" s="314" t="s">
        <v>1249</v>
      </c>
      <c r="D136" s="314"/>
      <c r="E136" s="314"/>
      <c r="F136" s="336" t="s">
        <v>1228</v>
      </c>
      <c r="G136" s="314"/>
      <c r="H136" s="314" t="s">
        <v>1262</v>
      </c>
      <c r="I136" s="314" t="s">
        <v>1224</v>
      </c>
      <c r="J136" s="314">
        <v>50</v>
      </c>
      <c r="K136" s="358"/>
    </row>
    <row r="137" s="1" customFormat="1" ht="15" customHeight="1">
      <c r="B137" s="356"/>
      <c r="C137" s="314" t="s">
        <v>1250</v>
      </c>
      <c r="D137" s="314"/>
      <c r="E137" s="314"/>
      <c r="F137" s="336" t="s">
        <v>1228</v>
      </c>
      <c r="G137" s="314"/>
      <c r="H137" s="314" t="s">
        <v>1275</v>
      </c>
      <c r="I137" s="314" t="s">
        <v>1224</v>
      </c>
      <c r="J137" s="314">
        <v>255</v>
      </c>
      <c r="K137" s="358"/>
    </row>
    <row r="138" s="1" customFormat="1" ht="15" customHeight="1">
      <c r="B138" s="356"/>
      <c r="C138" s="314" t="s">
        <v>1252</v>
      </c>
      <c r="D138" s="314"/>
      <c r="E138" s="314"/>
      <c r="F138" s="336" t="s">
        <v>1222</v>
      </c>
      <c r="G138" s="314"/>
      <c r="H138" s="314" t="s">
        <v>1276</v>
      </c>
      <c r="I138" s="314" t="s">
        <v>1254</v>
      </c>
      <c r="J138" s="314"/>
      <c r="K138" s="358"/>
    </row>
    <row r="139" s="1" customFormat="1" ht="15" customHeight="1">
      <c r="B139" s="356"/>
      <c r="C139" s="314" t="s">
        <v>1255</v>
      </c>
      <c r="D139" s="314"/>
      <c r="E139" s="314"/>
      <c r="F139" s="336" t="s">
        <v>1222</v>
      </c>
      <c r="G139" s="314"/>
      <c r="H139" s="314" t="s">
        <v>1277</v>
      </c>
      <c r="I139" s="314" t="s">
        <v>1257</v>
      </c>
      <c r="J139" s="314"/>
      <c r="K139" s="358"/>
    </row>
    <row r="140" s="1" customFormat="1" ht="15" customHeight="1">
      <c r="B140" s="356"/>
      <c r="C140" s="314" t="s">
        <v>1258</v>
      </c>
      <c r="D140" s="314"/>
      <c r="E140" s="314"/>
      <c r="F140" s="336" t="s">
        <v>1222</v>
      </c>
      <c r="G140" s="314"/>
      <c r="H140" s="314" t="s">
        <v>1258</v>
      </c>
      <c r="I140" s="314" t="s">
        <v>1257</v>
      </c>
      <c r="J140" s="314"/>
      <c r="K140" s="358"/>
    </row>
    <row r="141" s="1" customFormat="1" ht="15" customHeight="1">
      <c r="B141" s="356"/>
      <c r="C141" s="314" t="s">
        <v>35</v>
      </c>
      <c r="D141" s="314"/>
      <c r="E141" s="314"/>
      <c r="F141" s="336" t="s">
        <v>1222</v>
      </c>
      <c r="G141" s="314"/>
      <c r="H141" s="314" t="s">
        <v>1278</v>
      </c>
      <c r="I141" s="314" t="s">
        <v>1257</v>
      </c>
      <c r="J141" s="314"/>
      <c r="K141" s="358"/>
    </row>
    <row r="142" s="1" customFormat="1" ht="15" customHeight="1">
      <c r="B142" s="356"/>
      <c r="C142" s="314" t="s">
        <v>1279</v>
      </c>
      <c r="D142" s="314"/>
      <c r="E142" s="314"/>
      <c r="F142" s="336" t="s">
        <v>1222</v>
      </c>
      <c r="G142" s="314"/>
      <c r="H142" s="314" t="s">
        <v>1280</v>
      </c>
      <c r="I142" s="314" t="s">
        <v>1257</v>
      </c>
      <c r="J142" s="314"/>
      <c r="K142" s="358"/>
    </row>
    <row r="143" s="1" customFormat="1" ht="15" customHeight="1">
      <c r="B143" s="359"/>
      <c r="C143" s="360"/>
      <c r="D143" s="360"/>
      <c r="E143" s="360"/>
      <c r="F143" s="360"/>
      <c r="G143" s="360"/>
      <c r="H143" s="360"/>
      <c r="I143" s="360"/>
      <c r="J143" s="360"/>
      <c r="K143" s="361"/>
    </row>
    <row r="144" s="1" customFormat="1" ht="18.75" customHeight="1">
      <c r="B144" s="311"/>
      <c r="C144" s="311"/>
      <c r="D144" s="311"/>
      <c r="E144" s="311"/>
      <c r="F144" s="348"/>
      <c r="G144" s="311"/>
      <c r="H144" s="311"/>
      <c r="I144" s="311"/>
      <c r="J144" s="311"/>
      <c r="K144" s="311"/>
    </row>
    <row r="145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="1" customFormat="1" ht="45" customHeight="1">
      <c r="B147" s="326"/>
      <c r="C147" s="327" t="s">
        <v>1281</v>
      </c>
      <c r="D147" s="327"/>
      <c r="E147" s="327"/>
      <c r="F147" s="327"/>
      <c r="G147" s="327"/>
      <c r="H147" s="327"/>
      <c r="I147" s="327"/>
      <c r="J147" s="327"/>
      <c r="K147" s="328"/>
    </row>
    <row r="148" s="1" customFormat="1" ht="17.25" customHeight="1">
      <c r="B148" s="326"/>
      <c r="C148" s="329" t="s">
        <v>1216</v>
      </c>
      <c r="D148" s="329"/>
      <c r="E148" s="329"/>
      <c r="F148" s="329" t="s">
        <v>1217</v>
      </c>
      <c r="G148" s="330"/>
      <c r="H148" s="329" t="s">
        <v>51</v>
      </c>
      <c r="I148" s="329" t="s">
        <v>54</v>
      </c>
      <c r="J148" s="329" t="s">
        <v>1218</v>
      </c>
      <c r="K148" s="328"/>
    </row>
    <row r="149" s="1" customFormat="1" ht="17.25" customHeight="1">
      <c r="B149" s="326"/>
      <c r="C149" s="331" t="s">
        <v>1219</v>
      </c>
      <c r="D149" s="331"/>
      <c r="E149" s="331"/>
      <c r="F149" s="332" t="s">
        <v>1220</v>
      </c>
      <c r="G149" s="333"/>
      <c r="H149" s="331"/>
      <c r="I149" s="331"/>
      <c r="J149" s="331" t="s">
        <v>1221</v>
      </c>
      <c r="K149" s="328"/>
    </row>
    <row r="150" s="1" customFormat="1" ht="5.25" customHeight="1">
      <c r="B150" s="337"/>
      <c r="C150" s="334"/>
      <c r="D150" s="334"/>
      <c r="E150" s="334"/>
      <c r="F150" s="334"/>
      <c r="G150" s="335"/>
      <c r="H150" s="334"/>
      <c r="I150" s="334"/>
      <c r="J150" s="334"/>
      <c r="K150" s="358"/>
    </row>
    <row r="151" s="1" customFormat="1" ht="15" customHeight="1">
      <c r="B151" s="337"/>
      <c r="C151" s="362" t="s">
        <v>1225</v>
      </c>
      <c r="D151" s="314"/>
      <c r="E151" s="314"/>
      <c r="F151" s="363" t="s">
        <v>1222</v>
      </c>
      <c r="G151" s="314"/>
      <c r="H151" s="362" t="s">
        <v>1262</v>
      </c>
      <c r="I151" s="362" t="s">
        <v>1224</v>
      </c>
      <c r="J151" s="362">
        <v>120</v>
      </c>
      <c r="K151" s="358"/>
    </row>
    <row r="152" s="1" customFormat="1" ht="15" customHeight="1">
      <c r="B152" s="337"/>
      <c r="C152" s="362" t="s">
        <v>1271</v>
      </c>
      <c r="D152" s="314"/>
      <c r="E152" s="314"/>
      <c r="F152" s="363" t="s">
        <v>1222</v>
      </c>
      <c r="G152" s="314"/>
      <c r="H152" s="362" t="s">
        <v>1282</v>
      </c>
      <c r="I152" s="362" t="s">
        <v>1224</v>
      </c>
      <c r="J152" s="362" t="s">
        <v>1273</v>
      </c>
      <c r="K152" s="358"/>
    </row>
    <row r="153" s="1" customFormat="1" ht="15" customHeight="1">
      <c r="B153" s="337"/>
      <c r="C153" s="362" t="s">
        <v>1170</v>
      </c>
      <c r="D153" s="314"/>
      <c r="E153" s="314"/>
      <c r="F153" s="363" t="s">
        <v>1222</v>
      </c>
      <c r="G153" s="314"/>
      <c r="H153" s="362" t="s">
        <v>1283</v>
      </c>
      <c r="I153" s="362" t="s">
        <v>1224</v>
      </c>
      <c r="J153" s="362" t="s">
        <v>1273</v>
      </c>
      <c r="K153" s="358"/>
    </row>
    <row r="154" s="1" customFormat="1" ht="15" customHeight="1">
      <c r="B154" s="337"/>
      <c r="C154" s="362" t="s">
        <v>1227</v>
      </c>
      <c r="D154" s="314"/>
      <c r="E154" s="314"/>
      <c r="F154" s="363" t="s">
        <v>1228</v>
      </c>
      <c r="G154" s="314"/>
      <c r="H154" s="362" t="s">
        <v>1262</v>
      </c>
      <c r="I154" s="362" t="s">
        <v>1224</v>
      </c>
      <c r="J154" s="362">
        <v>50</v>
      </c>
      <c r="K154" s="358"/>
    </row>
    <row r="155" s="1" customFormat="1" ht="15" customHeight="1">
      <c r="B155" s="337"/>
      <c r="C155" s="362" t="s">
        <v>1230</v>
      </c>
      <c r="D155" s="314"/>
      <c r="E155" s="314"/>
      <c r="F155" s="363" t="s">
        <v>1222</v>
      </c>
      <c r="G155" s="314"/>
      <c r="H155" s="362" t="s">
        <v>1262</v>
      </c>
      <c r="I155" s="362" t="s">
        <v>1232</v>
      </c>
      <c r="J155" s="362"/>
      <c r="K155" s="358"/>
    </row>
    <row r="156" s="1" customFormat="1" ht="15" customHeight="1">
      <c r="B156" s="337"/>
      <c r="C156" s="362" t="s">
        <v>1241</v>
      </c>
      <c r="D156" s="314"/>
      <c r="E156" s="314"/>
      <c r="F156" s="363" t="s">
        <v>1228</v>
      </c>
      <c r="G156" s="314"/>
      <c r="H156" s="362" t="s">
        <v>1262</v>
      </c>
      <c r="I156" s="362" t="s">
        <v>1224</v>
      </c>
      <c r="J156" s="362">
        <v>50</v>
      </c>
      <c r="K156" s="358"/>
    </row>
    <row r="157" s="1" customFormat="1" ht="15" customHeight="1">
      <c r="B157" s="337"/>
      <c r="C157" s="362" t="s">
        <v>1249</v>
      </c>
      <c r="D157" s="314"/>
      <c r="E157" s="314"/>
      <c r="F157" s="363" t="s">
        <v>1228</v>
      </c>
      <c r="G157" s="314"/>
      <c r="H157" s="362" t="s">
        <v>1262</v>
      </c>
      <c r="I157" s="362" t="s">
        <v>1224</v>
      </c>
      <c r="J157" s="362">
        <v>50</v>
      </c>
      <c r="K157" s="358"/>
    </row>
    <row r="158" s="1" customFormat="1" ht="15" customHeight="1">
      <c r="B158" s="337"/>
      <c r="C158" s="362" t="s">
        <v>1247</v>
      </c>
      <c r="D158" s="314"/>
      <c r="E158" s="314"/>
      <c r="F158" s="363" t="s">
        <v>1228</v>
      </c>
      <c r="G158" s="314"/>
      <c r="H158" s="362" t="s">
        <v>1262</v>
      </c>
      <c r="I158" s="362" t="s">
        <v>1224</v>
      </c>
      <c r="J158" s="362">
        <v>50</v>
      </c>
      <c r="K158" s="358"/>
    </row>
    <row r="159" s="1" customFormat="1" ht="15" customHeight="1">
      <c r="B159" s="337"/>
      <c r="C159" s="362" t="s">
        <v>102</v>
      </c>
      <c r="D159" s="314"/>
      <c r="E159" s="314"/>
      <c r="F159" s="363" t="s">
        <v>1222</v>
      </c>
      <c r="G159" s="314"/>
      <c r="H159" s="362" t="s">
        <v>1284</v>
      </c>
      <c r="I159" s="362" t="s">
        <v>1224</v>
      </c>
      <c r="J159" s="362" t="s">
        <v>1285</v>
      </c>
      <c r="K159" s="358"/>
    </row>
    <row r="160" s="1" customFormat="1" ht="15" customHeight="1">
      <c r="B160" s="337"/>
      <c r="C160" s="362" t="s">
        <v>1286</v>
      </c>
      <c r="D160" s="314"/>
      <c r="E160" s="314"/>
      <c r="F160" s="363" t="s">
        <v>1222</v>
      </c>
      <c r="G160" s="314"/>
      <c r="H160" s="362" t="s">
        <v>1287</v>
      </c>
      <c r="I160" s="362" t="s">
        <v>1257</v>
      </c>
      <c r="J160" s="362"/>
      <c r="K160" s="358"/>
    </row>
    <row r="161" s="1" customFormat="1" ht="15" customHeight="1">
      <c r="B161" s="364"/>
      <c r="C161" s="346"/>
      <c r="D161" s="346"/>
      <c r="E161" s="346"/>
      <c r="F161" s="346"/>
      <c r="G161" s="346"/>
      <c r="H161" s="346"/>
      <c r="I161" s="346"/>
      <c r="J161" s="346"/>
      <c r="K161" s="365"/>
    </row>
    <row r="162" s="1" customFormat="1" ht="18.75" customHeight="1">
      <c r="B162" s="311"/>
      <c r="C162" s="314"/>
      <c r="D162" s="314"/>
      <c r="E162" s="314"/>
      <c r="F162" s="336"/>
      <c r="G162" s="314"/>
      <c r="H162" s="314"/>
      <c r="I162" s="314"/>
      <c r="J162" s="314"/>
      <c r="K162" s="311"/>
    </row>
    <row r="163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="1" customFormat="1" ht="45" customHeight="1">
      <c r="B165" s="304"/>
      <c r="C165" s="305" t="s">
        <v>1288</v>
      </c>
      <c r="D165" s="305"/>
      <c r="E165" s="305"/>
      <c r="F165" s="305"/>
      <c r="G165" s="305"/>
      <c r="H165" s="305"/>
      <c r="I165" s="305"/>
      <c r="J165" s="305"/>
      <c r="K165" s="306"/>
    </row>
    <row r="166" s="1" customFormat="1" ht="17.25" customHeight="1">
      <c r="B166" s="304"/>
      <c r="C166" s="329" t="s">
        <v>1216</v>
      </c>
      <c r="D166" s="329"/>
      <c r="E166" s="329"/>
      <c r="F166" s="329" t="s">
        <v>1217</v>
      </c>
      <c r="G166" s="366"/>
      <c r="H166" s="367" t="s">
        <v>51</v>
      </c>
      <c r="I166" s="367" t="s">
        <v>54</v>
      </c>
      <c r="J166" s="329" t="s">
        <v>1218</v>
      </c>
      <c r="K166" s="306"/>
    </row>
    <row r="167" s="1" customFormat="1" ht="17.25" customHeight="1">
      <c r="B167" s="307"/>
      <c r="C167" s="331" t="s">
        <v>1219</v>
      </c>
      <c r="D167" s="331"/>
      <c r="E167" s="331"/>
      <c r="F167" s="332" t="s">
        <v>1220</v>
      </c>
      <c r="G167" s="368"/>
      <c r="H167" s="369"/>
      <c r="I167" s="369"/>
      <c r="J167" s="331" t="s">
        <v>1221</v>
      </c>
      <c r="K167" s="309"/>
    </row>
    <row r="168" s="1" customFormat="1" ht="5.25" customHeight="1">
      <c r="B168" s="337"/>
      <c r="C168" s="334"/>
      <c r="D168" s="334"/>
      <c r="E168" s="334"/>
      <c r="F168" s="334"/>
      <c r="G168" s="335"/>
      <c r="H168" s="334"/>
      <c r="I168" s="334"/>
      <c r="J168" s="334"/>
      <c r="K168" s="358"/>
    </row>
    <row r="169" s="1" customFormat="1" ht="15" customHeight="1">
      <c r="B169" s="337"/>
      <c r="C169" s="314" t="s">
        <v>1225</v>
      </c>
      <c r="D169" s="314"/>
      <c r="E169" s="314"/>
      <c r="F169" s="336" t="s">
        <v>1222</v>
      </c>
      <c r="G169" s="314"/>
      <c r="H169" s="314" t="s">
        <v>1262</v>
      </c>
      <c r="I169" s="314" t="s">
        <v>1224</v>
      </c>
      <c r="J169" s="314">
        <v>120</v>
      </c>
      <c r="K169" s="358"/>
    </row>
    <row r="170" s="1" customFormat="1" ht="15" customHeight="1">
      <c r="B170" s="337"/>
      <c r="C170" s="314" t="s">
        <v>1271</v>
      </c>
      <c r="D170" s="314"/>
      <c r="E170" s="314"/>
      <c r="F170" s="336" t="s">
        <v>1222</v>
      </c>
      <c r="G170" s="314"/>
      <c r="H170" s="314" t="s">
        <v>1272</v>
      </c>
      <c r="I170" s="314" t="s">
        <v>1224</v>
      </c>
      <c r="J170" s="314" t="s">
        <v>1273</v>
      </c>
      <c r="K170" s="358"/>
    </row>
    <row r="171" s="1" customFormat="1" ht="15" customHeight="1">
      <c r="B171" s="337"/>
      <c r="C171" s="314" t="s">
        <v>1170</v>
      </c>
      <c r="D171" s="314"/>
      <c r="E171" s="314"/>
      <c r="F171" s="336" t="s">
        <v>1222</v>
      </c>
      <c r="G171" s="314"/>
      <c r="H171" s="314" t="s">
        <v>1289</v>
      </c>
      <c r="I171" s="314" t="s">
        <v>1224</v>
      </c>
      <c r="J171" s="314" t="s">
        <v>1273</v>
      </c>
      <c r="K171" s="358"/>
    </row>
    <row r="172" s="1" customFormat="1" ht="15" customHeight="1">
      <c r="B172" s="337"/>
      <c r="C172" s="314" t="s">
        <v>1227</v>
      </c>
      <c r="D172" s="314"/>
      <c r="E172" s="314"/>
      <c r="F172" s="336" t="s">
        <v>1228</v>
      </c>
      <c r="G172" s="314"/>
      <c r="H172" s="314" t="s">
        <v>1289</v>
      </c>
      <c r="I172" s="314" t="s">
        <v>1224</v>
      </c>
      <c r="J172" s="314">
        <v>50</v>
      </c>
      <c r="K172" s="358"/>
    </row>
    <row r="173" s="1" customFormat="1" ht="15" customHeight="1">
      <c r="B173" s="337"/>
      <c r="C173" s="314" t="s">
        <v>1230</v>
      </c>
      <c r="D173" s="314"/>
      <c r="E173" s="314"/>
      <c r="F173" s="336" t="s">
        <v>1222</v>
      </c>
      <c r="G173" s="314"/>
      <c r="H173" s="314" t="s">
        <v>1289</v>
      </c>
      <c r="I173" s="314" t="s">
        <v>1232</v>
      </c>
      <c r="J173" s="314"/>
      <c r="K173" s="358"/>
    </row>
    <row r="174" s="1" customFormat="1" ht="15" customHeight="1">
      <c r="B174" s="337"/>
      <c r="C174" s="314" t="s">
        <v>1241</v>
      </c>
      <c r="D174" s="314"/>
      <c r="E174" s="314"/>
      <c r="F174" s="336" t="s">
        <v>1228</v>
      </c>
      <c r="G174" s="314"/>
      <c r="H174" s="314" t="s">
        <v>1289</v>
      </c>
      <c r="I174" s="314" t="s">
        <v>1224</v>
      </c>
      <c r="J174" s="314">
        <v>50</v>
      </c>
      <c r="K174" s="358"/>
    </row>
    <row r="175" s="1" customFormat="1" ht="15" customHeight="1">
      <c r="B175" s="337"/>
      <c r="C175" s="314" t="s">
        <v>1249</v>
      </c>
      <c r="D175" s="314"/>
      <c r="E175" s="314"/>
      <c r="F175" s="336" t="s">
        <v>1228</v>
      </c>
      <c r="G175" s="314"/>
      <c r="H175" s="314" t="s">
        <v>1289</v>
      </c>
      <c r="I175" s="314" t="s">
        <v>1224</v>
      </c>
      <c r="J175" s="314">
        <v>50</v>
      </c>
      <c r="K175" s="358"/>
    </row>
    <row r="176" s="1" customFormat="1" ht="15" customHeight="1">
      <c r="B176" s="337"/>
      <c r="C176" s="314" t="s">
        <v>1247</v>
      </c>
      <c r="D176" s="314"/>
      <c r="E176" s="314"/>
      <c r="F176" s="336" t="s">
        <v>1228</v>
      </c>
      <c r="G176" s="314"/>
      <c r="H176" s="314" t="s">
        <v>1289</v>
      </c>
      <c r="I176" s="314" t="s">
        <v>1224</v>
      </c>
      <c r="J176" s="314">
        <v>50</v>
      </c>
      <c r="K176" s="358"/>
    </row>
    <row r="177" s="1" customFormat="1" ht="15" customHeight="1">
      <c r="B177" s="337"/>
      <c r="C177" s="314" t="s">
        <v>115</v>
      </c>
      <c r="D177" s="314"/>
      <c r="E177" s="314"/>
      <c r="F177" s="336" t="s">
        <v>1222</v>
      </c>
      <c r="G177" s="314"/>
      <c r="H177" s="314" t="s">
        <v>1290</v>
      </c>
      <c r="I177" s="314" t="s">
        <v>1291</v>
      </c>
      <c r="J177" s="314"/>
      <c r="K177" s="358"/>
    </row>
    <row r="178" s="1" customFormat="1" ht="15" customHeight="1">
      <c r="B178" s="337"/>
      <c r="C178" s="314" t="s">
        <v>54</v>
      </c>
      <c r="D178" s="314"/>
      <c r="E178" s="314"/>
      <c r="F178" s="336" t="s">
        <v>1222</v>
      </c>
      <c r="G178" s="314"/>
      <c r="H178" s="314" t="s">
        <v>1292</v>
      </c>
      <c r="I178" s="314" t="s">
        <v>1293</v>
      </c>
      <c r="J178" s="314">
        <v>1</v>
      </c>
      <c r="K178" s="358"/>
    </row>
    <row r="179" s="1" customFormat="1" ht="15" customHeight="1">
      <c r="B179" s="337"/>
      <c r="C179" s="314" t="s">
        <v>50</v>
      </c>
      <c r="D179" s="314"/>
      <c r="E179" s="314"/>
      <c r="F179" s="336" t="s">
        <v>1222</v>
      </c>
      <c r="G179" s="314"/>
      <c r="H179" s="314" t="s">
        <v>1294</v>
      </c>
      <c r="I179" s="314" t="s">
        <v>1224</v>
      </c>
      <c r="J179" s="314">
        <v>20</v>
      </c>
      <c r="K179" s="358"/>
    </row>
    <row r="180" s="1" customFormat="1" ht="15" customHeight="1">
      <c r="B180" s="337"/>
      <c r="C180" s="314" t="s">
        <v>51</v>
      </c>
      <c r="D180" s="314"/>
      <c r="E180" s="314"/>
      <c r="F180" s="336" t="s">
        <v>1222</v>
      </c>
      <c r="G180" s="314"/>
      <c r="H180" s="314" t="s">
        <v>1295</v>
      </c>
      <c r="I180" s="314" t="s">
        <v>1224</v>
      </c>
      <c r="J180" s="314">
        <v>255</v>
      </c>
      <c r="K180" s="358"/>
    </row>
    <row r="181" s="1" customFormat="1" ht="15" customHeight="1">
      <c r="B181" s="337"/>
      <c r="C181" s="314" t="s">
        <v>116</v>
      </c>
      <c r="D181" s="314"/>
      <c r="E181" s="314"/>
      <c r="F181" s="336" t="s">
        <v>1222</v>
      </c>
      <c r="G181" s="314"/>
      <c r="H181" s="314" t="s">
        <v>1186</v>
      </c>
      <c r="I181" s="314" t="s">
        <v>1224</v>
      </c>
      <c r="J181" s="314">
        <v>10</v>
      </c>
      <c r="K181" s="358"/>
    </row>
    <row r="182" s="1" customFormat="1" ht="15" customHeight="1">
      <c r="B182" s="337"/>
      <c r="C182" s="314" t="s">
        <v>117</v>
      </c>
      <c r="D182" s="314"/>
      <c r="E182" s="314"/>
      <c r="F182" s="336" t="s">
        <v>1222</v>
      </c>
      <c r="G182" s="314"/>
      <c r="H182" s="314" t="s">
        <v>1296</v>
      </c>
      <c r="I182" s="314" t="s">
        <v>1257</v>
      </c>
      <c r="J182" s="314"/>
      <c r="K182" s="358"/>
    </row>
    <row r="183" s="1" customFormat="1" ht="15" customHeight="1">
      <c r="B183" s="337"/>
      <c r="C183" s="314" t="s">
        <v>1297</v>
      </c>
      <c r="D183" s="314"/>
      <c r="E183" s="314"/>
      <c r="F183" s="336" t="s">
        <v>1222</v>
      </c>
      <c r="G183" s="314"/>
      <c r="H183" s="314" t="s">
        <v>1298</v>
      </c>
      <c r="I183" s="314" t="s">
        <v>1257</v>
      </c>
      <c r="J183" s="314"/>
      <c r="K183" s="358"/>
    </row>
    <row r="184" s="1" customFormat="1" ht="15" customHeight="1">
      <c r="B184" s="337"/>
      <c r="C184" s="314" t="s">
        <v>1286</v>
      </c>
      <c r="D184" s="314"/>
      <c r="E184" s="314"/>
      <c r="F184" s="336" t="s">
        <v>1222</v>
      </c>
      <c r="G184" s="314"/>
      <c r="H184" s="314" t="s">
        <v>1299</v>
      </c>
      <c r="I184" s="314" t="s">
        <v>1257</v>
      </c>
      <c r="J184" s="314"/>
      <c r="K184" s="358"/>
    </row>
    <row r="185" s="1" customFormat="1" ht="15" customHeight="1">
      <c r="B185" s="337"/>
      <c r="C185" s="314" t="s">
        <v>119</v>
      </c>
      <c r="D185" s="314"/>
      <c r="E185" s="314"/>
      <c r="F185" s="336" t="s">
        <v>1228</v>
      </c>
      <c r="G185" s="314"/>
      <c r="H185" s="314" t="s">
        <v>1300</v>
      </c>
      <c r="I185" s="314" t="s">
        <v>1224</v>
      </c>
      <c r="J185" s="314">
        <v>50</v>
      </c>
      <c r="K185" s="358"/>
    </row>
    <row r="186" s="1" customFormat="1" ht="15" customHeight="1">
      <c r="B186" s="337"/>
      <c r="C186" s="314" t="s">
        <v>1301</v>
      </c>
      <c r="D186" s="314"/>
      <c r="E186" s="314"/>
      <c r="F186" s="336" t="s">
        <v>1228</v>
      </c>
      <c r="G186" s="314"/>
      <c r="H186" s="314" t="s">
        <v>1302</v>
      </c>
      <c r="I186" s="314" t="s">
        <v>1303</v>
      </c>
      <c r="J186" s="314"/>
      <c r="K186" s="358"/>
    </row>
    <row r="187" s="1" customFormat="1" ht="15" customHeight="1">
      <c r="B187" s="337"/>
      <c r="C187" s="314" t="s">
        <v>1304</v>
      </c>
      <c r="D187" s="314"/>
      <c r="E187" s="314"/>
      <c r="F187" s="336" t="s">
        <v>1228</v>
      </c>
      <c r="G187" s="314"/>
      <c r="H187" s="314" t="s">
        <v>1305</v>
      </c>
      <c r="I187" s="314" t="s">
        <v>1303</v>
      </c>
      <c r="J187" s="314"/>
      <c r="K187" s="358"/>
    </row>
    <row r="188" s="1" customFormat="1" ht="15" customHeight="1">
      <c r="B188" s="337"/>
      <c r="C188" s="314" t="s">
        <v>1306</v>
      </c>
      <c r="D188" s="314"/>
      <c r="E188" s="314"/>
      <c r="F188" s="336" t="s">
        <v>1228</v>
      </c>
      <c r="G188" s="314"/>
      <c r="H188" s="314" t="s">
        <v>1307</v>
      </c>
      <c r="I188" s="314" t="s">
        <v>1303</v>
      </c>
      <c r="J188" s="314"/>
      <c r="K188" s="358"/>
    </row>
    <row r="189" s="1" customFormat="1" ht="15" customHeight="1">
      <c r="B189" s="337"/>
      <c r="C189" s="370" t="s">
        <v>1308</v>
      </c>
      <c r="D189" s="314"/>
      <c r="E189" s="314"/>
      <c r="F189" s="336" t="s">
        <v>1228</v>
      </c>
      <c r="G189" s="314"/>
      <c r="H189" s="314" t="s">
        <v>1309</v>
      </c>
      <c r="I189" s="314" t="s">
        <v>1310</v>
      </c>
      <c r="J189" s="371" t="s">
        <v>1311</v>
      </c>
      <c r="K189" s="358"/>
    </row>
    <row r="190" s="1" customFormat="1" ht="15" customHeight="1">
      <c r="B190" s="337"/>
      <c r="C190" s="321" t="s">
        <v>39</v>
      </c>
      <c r="D190" s="314"/>
      <c r="E190" s="314"/>
      <c r="F190" s="336" t="s">
        <v>1222</v>
      </c>
      <c r="G190" s="314"/>
      <c r="H190" s="311" t="s">
        <v>1312</v>
      </c>
      <c r="I190" s="314" t="s">
        <v>1313</v>
      </c>
      <c r="J190" s="314"/>
      <c r="K190" s="358"/>
    </row>
    <row r="191" s="1" customFormat="1" ht="15" customHeight="1">
      <c r="B191" s="337"/>
      <c r="C191" s="321" t="s">
        <v>1314</v>
      </c>
      <c r="D191" s="314"/>
      <c r="E191" s="314"/>
      <c r="F191" s="336" t="s">
        <v>1222</v>
      </c>
      <c r="G191" s="314"/>
      <c r="H191" s="314" t="s">
        <v>1315</v>
      </c>
      <c r="I191" s="314" t="s">
        <v>1257</v>
      </c>
      <c r="J191" s="314"/>
      <c r="K191" s="358"/>
    </row>
    <row r="192" s="1" customFormat="1" ht="15" customHeight="1">
      <c r="B192" s="337"/>
      <c r="C192" s="321" t="s">
        <v>1316</v>
      </c>
      <c r="D192" s="314"/>
      <c r="E192" s="314"/>
      <c r="F192" s="336" t="s">
        <v>1222</v>
      </c>
      <c r="G192" s="314"/>
      <c r="H192" s="314" t="s">
        <v>1317</v>
      </c>
      <c r="I192" s="314" t="s">
        <v>1257</v>
      </c>
      <c r="J192" s="314"/>
      <c r="K192" s="358"/>
    </row>
    <row r="193" s="1" customFormat="1" ht="15" customHeight="1">
      <c r="B193" s="337"/>
      <c r="C193" s="321" t="s">
        <v>1318</v>
      </c>
      <c r="D193" s="314"/>
      <c r="E193" s="314"/>
      <c r="F193" s="336" t="s">
        <v>1228</v>
      </c>
      <c r="G193" s="314"/>
      <c r="H193" s="314" t="s">
        <v>1319</v>
      </c>
      <c r="I193" s="314" t="s">
        <v>1257</v>
      </c>
      <c r="J193" s="314"/>
      <c r="K193" s="358"/>
    </row>
    <row r="194" s="1" customFormat="1" ht="15" customHeight="1">
      <c r="B194" s="364"/>
      <c r="C194" s="372"/>
      <c r="D194" s="346"/>
      <c r="E194" s="346"/>
      <c r="F194" s="346"/>
      <c r="G194" s="346"/>
      <c r="H194" s="346"/>
      <c r="I194" s="346"/>
      <c r="J194" s="346"/>
      <c r="K194" s="365"/>
    </row>
    <row r="195" s="1" customFormat="1" ht="18.75" customHeight="1">
      <c r="B195" s="311"/>
      <c r="C195" s="314"/>
      <c r="D195" s="314"/>
      <c r="E195" s="314"/>
      <c r="F195" s="336"/>
      <c r="G195" s="314"/>
      <c r="H195" s="314"/>
      <c r="I195" s="314"/>
      <c r="J195" s="314"/>
      <c r="K195" s="311"/>
    </row>
    <row r="196" s="1" customFormat="1" ht="18.75" customHeight="1">
      <c r="B196" s="311"/>
      <c r="C196" s="314"/>
      <c r="D196" s="314"/>
      <c r="E196" s="314"/>
      <c r="F196" s="336"/>
      <c r="G196" s="314"/>
      <c r="H196" s="314"/>
      <c r="I196" s="314"/>
      <c r="J196" s="314"/>
      <c r="K196" s="311"/>
    </row>
    <row r="197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="1" customFormat="1" ht="21">
      <c r="B199" s="304"/>
      <c r="C199" s="305" t="s">
        <v>1320</v>
      </c>
      <c r="D199" s="305"/>
      <c r="E199" s="305"/>
      <c r="F199" s="305"/>
      <c r="G199" s="305"/>
      <c r="H199" s="305"/>
      <c r="I199" s="305"/>
      <c r="J199" s="305"/>
      <c r="K199" s="306"/>
    </row>
    <row r="200" s="1" customFormat="1" ht="25.5" customHeight="1">
      <c r="B200" s="304"/>
      <c r="C200" s="373" t="s">
        <v>1321</v>
      </c>
      <c r="D200" s="373"/>
      <c r="E200" s="373"/>
      <c r="F200" s="373" t="s">
        <v>1322</v>
      </c>
      <c r="G200" s="374"/>
      <c r="H200" s="373" t="s">
        <v>1323</v>
      </c>
      <c r="I200" s="373"/>
      <c r="J200" s="373"/>
      <c r="K200" s="306"/>
    </row>
    <row r="201" s="1" customFormat="1" ht="5.25" customHeight="1">
      <c r="B201" s="337"/>
      <c r="C201" s="334"/>
      <c r="D201" s="334"/>
      <c r="E201" s="334"/>
      <c r="F201" s="334"/>
      <c r="G201" s="314"/>
      <c r="H201" s="334"/>
      <c r="I201" s="334"/>
      <c r="J201" s="334"/>
      <c r="K201" s="358"/>
    </row>
    <row r="202" s="1" customFormat="1" ht="15" customHeight="1">
      <c r="B202" s="337"/>
      <c r="C202" s="314" t="s">
        <v>1313</v>
      </c>
      <c r="D202" s="314"/>
      <c r="E202" s="314"/>
      <c r="F202" s="336" t="s">
        <v>40</v>
      </c>
      <c r="G202" s="314"/>
      <c r="H202" s="314" t="s">
        <v>1324</v>
      </c>
      <c r="I202" s="314"/>
      <c r="J202" s="314"/>
      <c r="K202" s="358"/>
    </row>
    <row r="203" s="1" customFormat="1" ht="15" customHeight="1">
      <c r="B203" s="337"/>
      <c r="C203" s="343"/>
      <c r="D203" s="314"/>
      <c r="E203" s="314"/>
      <c r="F203" s="336" t="s">
        <v>41</v>
      </c>
      <c r="G203" s="314"/>
      <c r="H203" s="314" t="s">
        <v>1325</v>
      </c>
      <c r="I203" s="314"/>
      <c r="J203" s="314"/>
      <c r="K203" s="358"/>
    </row>
    <row r="204" s="1" customFormat="1" ht="15" customHeight="1">
      <c r="B204" s="337"/>
      <c r="C204" s="343"/>
      <c r="D204" s="314"/>
      <c r="E204" s="314"/>
      <c r="F204" s="336" t="s">
        <v>44</v>
      </c>
      <c r="G204" s="314"/>
      <c r="H204" s="314" t="s">
        <v>1326</v>
      </c>
      <c r="I204" s="314"/>
      <c r="J204" s="314"/>
      <c r="K204" s="358"/>
    </row>
    <row r="205" s="1" customFormat="1" ht="15" customHeight="1">
      <c r="B205" s="337"/>
      <c r="C205" s="314"/>
      <c r="D205" s="314"/>
      <c r="E205" s="314"/>
      <c r="F205" s="336" t="s">
        <v>42</v>
      </c>
      <c r="G205" s="314"/>
      <c r="H205" s="314" t="s">
        <v>1327</v>
      </c>
      <c r="I205" s="314"/>
      <c r="J205" s="314"/>
      <c r="K205" s="358"/>
    </row>
    <row r="206" s="1" customFormat="1" ht="15" customHeight="1">
      <c r="B206" s="337"/>
      <c r="C206" s="314"/>
      <c r="D206" s="314"/>
      <c r="E206" s="314"/>
      <c r="F206" s="336" t="s">
        <v>43</v>
      </c>
      <c r="G206" s="314"/>
      <c r="H206" s="314" t="s">
        <v>1328</v>
      </c>
      <c r="I206" s="314"/>
      <c r="J206" s="314"/>
      <c r="K206" s="358"/>
    </row>
    <row r="207" s="1" customFormat="1" ht="15" customHeight="1">
      <c r="B207" s="337"/>
      <c r="C207" s="314"/>
      <c r="D207" s="314"/>
      <c r="E207" s="314"/>
      <c r="F207" s="336"/>
      <c r="G207" s="314"/>
      <c r="H207" s="314"/>
      <c r="I207" s="314"/>
      <c r="J207" s="314"/>
      <c r="K207" s="358"/>
    </row>
    <row r="208" s="1" customFormat="1" ht="15" customHeight="1">
      <c r="B208" s="337"/>
      <c r="C208" s="314" t="s">
        <v>1269</v>
      </c>
      <c r="D208" s="314"/>
      <c r="E208" s="314"/>
      <c r="F208" s="336" t="s">
        <v>76</v>
      </c>
      <c r="G208" s="314"/>
      <c r="H208" s="314" t="s">
        <v>1329</v>
      </c>
      <c r="I208" s="314"/>
      <c r="J208" s="314"/>
      <c r="K208" s="358"/>
    </row>
    <row r="209" s="1" customFormat="1" ht="15" customHeight="1">
      <c r="B209" s="337"/>
      <c r="C209" s="343"/>
      <c r="D209" s="314"/>
      <c r="E209" s="314"/>
      <c r="F209" s="336" t="s">
        <v>1166</v>
      </c>
      <c r="G209" s="314"/>
      <c r="H209" s="314" t="s">
        <v>1167</v>
      </c>
      <c r="I209" s="314"/>
      <c r="J209" s="314"/>
      <c r="K209" s="358"/>
    </row>
    <row r="210" s="1" customFormat="1" ht="15" customHeight="1">
      <c r="B210" s="337"/>
      <c r="C210" s="314"/>
      <c r="D210" s="314"/>
      <c r="E210" s="314"/>
      <c r="F210" s="336" t="s">
        <v>1164</v>
      </c>
      <c r="G210" s="314"/>
      <c r="H210" s="314" t="s">
        <v>1330</v>
      </c>
      <c r="I210" s="314"/>
      <c r="J210" s="314"/>
      <c r="K210" s="358"/>
    </row>
    <row r="211" s="1" customFormat="1" ht="15" customHeight="1">
      <c r="B211" s="375"/>
      <c r="C211" s="343"/>
      <c r="D211" s="343"/>
      <c r="E211" s="343"/>
      <c r="F211" s="336" t="s">
        <v>95</v>
      </c>
      <c r="G211" s="321"/>
      <c r="H211" s="362" t="s">
        <v>1168</v>
      </c>
      <c r="I211" s="362"/>
      <c r="J211" s="362"/>
      <c r="K211" s="376"/>
    </row>
    <row r="212" s="1" customFormat="1" ht="15" customHeight="1">
      <c r="B212" s="375"/>
      <c r="C212" s="343"/>
      <c r="D212" s="343"/>
      <c r="E212" s="343"/>
      <c r="F212" s="336" t="s">
        <v>893</v>
      </c>
      <c r="G212" s="321"/>
      <c r="H212" s="362" t="s">
        <v>1331</v>
      </c>
      <c r="I212" s="362"/>
      <c r="J212" s="362"/>
      <c r="K212" s="376"/>
    </row>
    <row r="213" s="1" customFormat="1" ht="15" customHeight="1">
      <c r="B213" s="375"/>
      <c r="C213" s="343"/>
      <c r="D213" s="343"/>
      <c r="E213" s="343"/>
      <c r="F213" s="377"/>
      <c r="G213" s="321"/>
      <c r="H213" s="378"/>
      <c r="I213" s="378"/>
      <c r="J213" s="378"/>
      <c r="K213" s="376"/>
    </row>
    <row r="214" s="1" customFormat="1" ht="15" customHeight="1">
      <c r="B214" s="375"/>
      <c r="C214" s="314" t="s">
        <v>1293</v>
      </c>
      <c r="D214" s="343"/>
      <c r="E214" s="343"/>
      <c r="F214" s="336">
        <v>1</v>
      </c>
      <c r="G214" s="321"/>
      <c r="H214" s="362" t="s">
        <v>1332</v>
      </c>
      <c r="I214" s="362"/>
      <c r="J214" s="362"/>
      <c r="K214" s="376"/>
    </row>
    <row r="215" s="1" customFormat="1" ht="15" customHeight="1">
      <c r="B215" s="375"/>
      <c r="C215" s="343"/>
      <c r="D215" s="343"/>
      <c r="E215" s="343"/>
      <c r="F215" s="336">
        <v>2</v>
      </c>
      <c r="G215" s="321"/>
      <c r="H215" s="362" t="s">
        <v>1333</v>
      </c>
      <c r="I215" s="362"/>
      <c r="J215" s="362"/>
      <c r="K215" s="376"/>
    </row>
    <row r="216" s="1" customFormat="1" ht="15" customHeight="1">
      <c r="B216" s="375"/>
      <c r="C216" s="343"/>
      <c r="D216" s="343"/>
      <c r="E216" s="343"/>
      <c r="F216" s="336">
        <v>3</v>
      </c>
      <c r="G216" s="321"/>
      <c r="H216" s="362" t="s">
        <v>1334</v>
      </c>
      <c r="I216" s="362"/>
      <c r="J216" s="362"/>
      <c r="K216" s="376"/>
    </row>
    <row r="217" s="1" customFormat="1" ht="15" customHeight="1">
      <c r="B217" s="375"/>
      <c r="C217" s="343"/>
      <c r="D217" s="343"/>
      <c r="E217" s="343"/>
      <c r="F217" s="336">
        <v>4</v>
      </c>
      <c r="G217" s="321"/>
      <c r="H217" s="362" t="s">
        <v>1335</v>
      </c>
      <c r="I217" s="362"/>
      <c r="J217" s="362"/>
      <c r="K217" s="376"/>
    </row>
    <row r="218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2020-06-16T09:26:47Z</dcterms:created>
  <dcterms:modified xsi:type="dcterms:W3CDTF">2020-06-16T09:27:00Z</dcterms:modified>
</cp:coreProperties>
</file>