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000" windowHeight="9915"/>
  </bookViews>
  <sheets>
    <sheet name="Kvalita" sheetId="1" r:id="rId1"/>
  </sheets>
  <definedNames>
    <definedName name="_xlnm.Print_Area" localSheetId="0">Kvalita!$B$2:$K$79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F66" i="1"/>
  <c r="E66" i="1"/>
  <c r="G34" i="1"/>
  <c r="F34" i="1"/>
  <c r="E34" i="1"/>
  <c r="G19" i="1"/>
  <c r="F19" i="1"/>
  <c r="E19" i="1"/>
  <c r="G46" i="1" l="1"/>
  <c r="N3" i="1"/>
  <c r="E73" i="1" l="1"/>
  <c r="J69" i="1" l="1"/>
  <c r="G73" i="1"/>
  <c r="F73" i="1"/>
  <c r="H73" i="1" l="1"/>
  <c r="J73" i="1" s="1"/>
  <c r="F46" i="1"/>
  <c r="E46" i="1"/>
  <c r="H46" i="1" l="1"/>
  <c r="J54" i="1"/>
  <c r="J7" i="1"/>
  <c r="J22" i="1"/>
  <c r="J38" i="1"/>
  <c r="H66" i="1" l="1"/>
  <c r="J66" i="1" s="1"/>
  <c r="J46" i="1" l="1"/>
  <c r="H34" i="1" l="1"/>
  <c r="H19" i="1" l="1"/>
  <c r="J19" i="1" s="1"/>
  <c r="J34" i="1"/>
  <c r="J79" i="1" l="1"/>
</calcChain>
</file>

<file path=xl/sharedStrings.xml><?xml version="1.0" encoding="utf-8"?>
<sst xmlns="http://schemas.openxmlformats.org/spreadsheetml/2006/main" count="100" uniqueCount="64">
  <si>
    <t>Rychlosti přípojek nad rámec minimálního požadavku</t>
  </si>
  <si>
    <t>Lokalita</t>
  </si>
  <si>
    <t>Veletržní 24, 170 00 Praha 7 – nová centrála</t>
  </si>
  <si>
    <t>Šermířská 2335/11, 160 00 Praha 6</t>
  </si>
  <si>
    <t>Na Bojišti 1452/5, 120 00 Praha 2</t>
  </si>
  <si>
    <t>Poděbradská 185/218, 190 00 Praha 9</t>
  </si>
  <si>
    <t>Krupská 1978/28, 100 00 Praha 10</t>
  </si>
  <si>
    <t>Bezová 1658/1, 147 00 Praha 4</t>
  </si>
  <si>
    <t>Ostrovského 253/3, 150 00 Praha 5</t>
  </si>
  <si>
    <t>Minimální požadavek na rychlost přípojek v Mbit/s symetricky v jednotlivých lokalitách</t>
  </si>
  <si>
    <t>Nabízená rychlost přípojek v Mbit/s symetricky v jednotlivých lokalitách</t>
  </si>
  <si>
    <t>Maximální limit nabídky v Mbit/s</t>
  </si>
  <si>
    <t>Váha hodnotícího podkritéria vztažená k celku</t>
  </si>
  <si>
    <t>Výsledek evaluace hodnotícího podkriteria 
(body 0-100)</t>
  </si>
  <si>
    <t>Garantované SLA celé služby doložené v rámci předložení dokladů k technickému kvalifikačnímu předpokladu</t>
  </si>
  <si>
    <t>Minimální požadavek na dostupnost služeb v %</t>
  </si>
  <si>
    <t>Maximální limit nabídky v %</t>
  </si>
  <si>
    <t>Kvalita implementačního projektu</t>
  </si>
  <si>
    <t>Dílčí hodnotící parametr</t>
  </si>
  <si>
    <t>Minimální požadovaná délka trvání implementace (měsíce)</t>
  </si>
  <si>
    <t>Závazně nabízená délka implementace (měsíce)</t>
  </si>
  <si>
    <t>Poznámka: Hodnocení je na škále 0, 1, 6, 10:</t>
  </si>
  <si>
    <t>Poznámka: Nabízená úroveň SLA musí být doložena v rámci seznamu významných služeb v rámci technického kvalifikačního předpokladu</t>
  </si>
  <si>
    <t>Hodnotící kritérium Kvalita</t>
  </si>
  <si>
    <t>Celkové skore evaluace nabídky dle hodnotícího kritéria "Kvalita"</t>
  </si>
  <si>
    <t>Průměrná hodnocená rychlost řešení</t>
  </si>
  <si>
    <t>0 bodů - nabízené řešení takovou funkcionalitu neobsahuje</t>
  </si>
  <si>
    <t>Průměrné SLA v nabízením řešení</t>
  </si>
  <si>
    <t>Maximální požadovaná délka trvání implementace (měsíce)</t>
  </si>
  <si>
    <t>10 bodů - nabízené řešení takovou funkcionalitu obsahuje a v nabídce je detailně zdokumentováno, že řešení splňuje požadavek v plném rozsahu a předložené údaje jsou doloženy</t>
  </si>
  <si>
    <t xml:space="preserve">Minimální 
požadavek 
(body) </t>
  </si>
  <si>
    <t>Maximální limit nabídky 
(body)</t>
  </si>
  <si>
    <t>Nabízený parametr
(body)</t>
  </si>
  <si>
    <t>Souhrnné hodnocení průměrné lhůty pro implementaci</t>
  </si>
  <si>
    <t>Příloha č. 3: Evaluace kvality předmětu plnění veřejné zakázky</t>
  </si>
  <si>
    <t>Kontrolní buňka</t>
  </si>
  <si>
    <r>
      <t>B</t>
    </r>
    <r>
      <rPr>
        <b/>
        <vertAlign val="subscript"/>
        <sz val="12"/>
        <color theme="1"/>
        <rFont val="Arial"/>
        <family val="2"/>
        <charset val="238"/>
      </rPr>
      <t>%</t>
    </r>
    <r>
      <rPr>
        <b/>
        <sz val="12"/>
        <color theme="1"/>
        <rFont val="Arial"/>
        <family val="2"/>
        <charset val="238"/>
      </rPr>
      <t xml:space="preserve"> = </t>
    </r>
  </si>
  <si>
    <t>Nabízená dostupnost služeb v jednotlivých lokalitách v %</t>
  </si>
  <si>
    <t>Přehledný, uživatelem customizovatelný dashboard aplikace dodavatele poskytující one-click zobrazení požadovaných reportů</t>
  </si>
  <si>
    <t>Definice přístupů s různými přístupovými právy k aplikaci dodavatele – aplikace by měla disponovat několika úrovňovou hierarchií uživatelů na straně zadavatele – například administrátor řešení a uživatelé s definovanými právy zobrazení reportů</t>
  </si>
  <si>
    <t>Dostupnost reportu „Performance“ – report výkonových parametrů služeb – informace o provozním zatížení jednotlivých datových přípojek do Managed WAN a to i s možností zobrazení historických dat až 1 rok zpětně</t>
  </si>
  <si>
    <t>Dostupnost reportu „SLA“ – report skutečně dosahovaného SLA (dostupnosti) ve vztahu ke smluvnímu SLA (dostupnosti) – informace o tom zda jsou či nejsou naplňovány SLA parametry (dostupnost) a to i s možností zobrazení historických dat až 1 rok zpětně</t>
  </si>
  <si>
    <t>Dostupnost reportu „QoS“ – report skutečných QoS parametrů – za předpokladu, že v řešení budou nasazeny jednotlivé class-of-services (CoS minimálně pro „Hlas“ a „Data“), tak tento report bude poskytovat informace o latenci (end-to-end, nebo round trip) a jitteru a to i s možností zobrazení historických dat až 1 rok zpětně</t>
  </si>
  <si>
    <t>Dostupnost reportu „Poruchy a odstávky“ – report jak do budoucna plánovaných odstávek, tak historických poruch či odstávek s možností zobrazení historických dat až 1 rok zpětně</t>
  </si>
  <si>
    <t>Možnost integrace řešení Managed WAN s dohledovým nástrojem Nagios v majetku zadavatele 
Zde zadavatel předpokládá, že může být několik možných scénářů, buď to nebude možné vůbec, nebo bude možné read-only data z CPE dodavatele předávat do Nagiosu, nebo bude možné nastavit propojení aplikace dodavatele s Nagiosem, nebo je možný i jiný scénář – záleží na konkrétní nabídce dodavatele</t>
  </si>
  <si>
    <t>Souhrnné hodnocení kvality "dohledu, podpory provozu a reporting provozu Managed WAN"</t>
  </si>
  <si>
    <t xml:space="preserve">6 bodů - nabízené řešení takovou funkcionalitu obsahuje a v nabídce je detailně zdokumentováno, ale řešení nesplňuje požadavky v plném rozsahu </t>
  </si>
  <si>
    <t>Aspekty podporující cíle zadavatele</t>
  </si>
  <si>
    <t>0 bodů - požadované informace v nabídce neuvedeny</t>
  </si>
  <si>
    <t>Poznámka: Hodnotí se délka kompletní implementace v měsících pro každou lokalitu. Implementační projekt bude obsahovat detailní závazný harmonogram implementace v každé lokalitě.</t>
  </si>
  <si>
    <r>
      <t xml:space="preserve">Aspekt </t>
    </r>
    <r>
      <rPr>
        <u/>
        <sz val="8"/>
        <color theme="1"/>
        <rFont val="Arial"/>
        <family val="2"/>
        <charset val="238"/>
      </rPr>
      <t>"Plně kontrolovaně s minimalizací implementačních rizik"</t>
    </r>
    <r>
      <rPr>
        <sz val="8"/>
        <color theme="1"/>
        <rFont val="Arial"/>
        <family val="2"/>
        <charset val="238"/>
      </rPr>
      <t xml:space="preserve"> – tedy tak že implementační projekt bude po celou dobu implementace pod kontrolou zkušeného týmu dodavatele (minimálně projektový manažer a hlavní implementační inženýr), který má dostatečné zkušenosti s obdobnými projekty a umí minimalizovat/předcházet případným projektovým problémům a na základě zkušeností z předchozích projektů již v době podání nabídky je schopen identifikovat projektová rizika a těm předcházet. Zároveň je projektový tým dodavatele na úrovni jednotlivých rolí plně zastupitelný, tedy neexistuje vazba na konkrétního pracovníka dodavatele, jehož případná absence by projekt ohrozila.</t>
    </r>
  </si>
  <si>
    <r>
      <t xml:space="preserve">Aspekt </t>
    </r>
    <r>
      <rPr>
        <u/>
        <sz val="8"/>
        <color theme="1"/>
        <rFont val="Arial"/>
        <family val="2"/>
        <charset val="238"/>
      </rPr>
      <t>"Dlouhodobě udržitelně s minimalizací provozních rizik"</t>
    </r>
    <r>
      <rPr>
        <sz val="8"/>
        <color theme="1"/>
        <rFont val="Arial"/>
        <family val="2"/>
        <charset val="238"/>
      </rPr>
      <t xml:space="preserve"> – tedy tak, že nabízené řešení bude budováno s cílem dlouhodobě poskytovat vysoutěžené řešení Managed WAN, tedy že již na úrovni implementace nebudou v řešení použita žádná provizorní či dočasná technologická či organizační opatření. Zároveň pak celé řešení v každé lokalitě bude plně v souladu s platným legislativním rámcem a technickými standardy pro oblast nabízeného řešení (požární, bezpečnostní či elektrotechnické předpisy a další relevantní) a řešení bude po implementaci řádně zdokumentováno (dokumentace skutečného provedení) a to jak pro potřeby zadavatele, tak i pro potřeby vlastníka objektu.</t>
    </r>
  </si>
  <si>
    <r>
      <t xml:space="preserve">Aspekt </t>
    </r>
    <r>
      <rPr>
        <u/>
        <sz val="8"/>
        <color theme="1"/>
        <rFont val="Arial"/>
        <family val="2"/>
        <charset val="238"/>
      </rPr>
      <t>"S definovanou součinností obou smluvních stran"</t>
    </r>
    <r>
      <rPr>
        <sz val="8"/>
        <color theme="1"/>
        <rFont val="Arial"/>
        <family val="2"/>
        <charset val="238"/>
      </rPr>
      <t xml:space="preserve"> – tedy tak aby již na úrovni nabídky existoval definovaný seznam oboustranné součinnosti (smysluplné a odůvodněné požadavky na TSK), která povede jednoznačně ke splnění veškerých cílů implementačního projektu. V této věci by zadavatel uvítal, pokud by dodavatel převzal odpovědnost za jednání s vlastníky objektů, kde je zadavatel v nájmu – zadavatel v takovém případě předpokládá zplnomocnění dodavatele pro jednání s vlastníky objektů, tak aby jednání mohla řádně proběhnout a nedošlo k narušení harmonogramu celého projektu.</t>
    </r>
  </si>
  <si>
    <r>
      <t xml:space="preserve">Závazná lhůta pro kompletní implementaci služby - aspekt </t>
    </r>
    <r>
      <rPr>
        <u/>
        <sz val="8"/>
        <color theme="1"/>
        <rFont val="Arial"/>
        <family val="2"/>
        <charset val="238"/>
      </rPr>
      <t>"Co nejdříve"</t>
    </r>
  </si>
  <si>
    <t>1 bod - nabízené řešení takovou funkcionalitu obsahuje pouze obecně a v nabídce není konkrétní funkčnost uvedena a doložena či se jedná o zcela základní funkčnost ne zcela vyhovující cíli zadavatele</t>
  </si>
  <si>
    <t>1 bod - požadované informace uvedeny pouze v základním rozsahu či obecné rovině a nabízené řešení nenaplňuje daný aspekt směřující k dosažení cíle zadavatele</t>
  </si>
  <si>
    <t>6 bodů - požadované informace uvedeny v požadovaném rozsahu, ale nenaplňující veškeré požadavky (daný aspekt) na dosažení cíle zadavatele</t>
  </si>
  <si>
    <t>10 bodů - požadované informace uvedeny v požadovaném rozsahu a naplňují veškeré požadavky (daný aspekt) na dosažení cíle zadavatele</t>
  </si>
  <si>
    <t>Souhrnné hodnocení kvality implementačního projektu (vyjma aspektu "co nejdříve")</t>
  </si>
  <si>
    <t>Lihovarská 1060/12, 190 00 Praha 9</t>
  </si>
  <si>
    <t>Školská 687/13, 110 00 Praha 1</t>
  </si>
  <si>
    <t>Rejskova 1052/1, 120 00 Praha 2</t>
  </si>
  <si>
    <t>Milíčova 173/24, 130 00 Praha 3</t>
  </si>
  <si>
    <t>Kvalita "Dohledu, podpory provozu a reportingu provozu Managed WAN"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</si>
</sst>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u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quotePrefix="1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22"/>
  <sheetViews>
    <sheetView tabSelected="1" topLeftCell="A67" zoomScaleNormal="100" zoomScaleSheetLayoutView="130" workbookViewId="0">
      <selection activeCell="D4" sqref="D4"/>
    </sheetView>
  </sheetViews>
  <sheetFormatPr defaultRowHeight="11.25" x14ac:dyDescent="0.25"/>
  <cols>
    <col min="1" max="1" width="1.7109375" style="42" customWidth="1"/>
    <col min="2" max="3" width="1.7109375" style="1" customWidth="1"/>
    <col min="4" max="4" width="40.7109375" style="1" customWidth="1"/>
    <col min="5" max="7" width="12.28515625" style="1" customWidth="1"/>
    <col min="8" max="8" width="12.28515625" style="7" customWidth="1"/>
    <col min="9" max="9" width="12.28515625" style="5" customWidth="1"/>
    <col min="10" max="10" width="12.28515625" style="7" customWidth="1"/>
    <col min="11" max="11" width="1.7109375" style="1" customWidth="1"/>
    <col min="12" max="14" width="11.28515625" style="1" customWidth="1"/>
    <col min="15" max="15" width="10.5703125" style="1" customWidth="1"/>
    <col min="16" max="16384" width="9.140625" style="1"/>
  </cols>
  <sheetData>
    <row r="2" spans="2:15" ht="18" x14ac:dyDescent="0.25">
      <c r="B2" s="35" t="s">
        <v>34</v>
      </c>
      <c r="N2" s="5"/>
      <c r="O2" s="34"/>
    </row>
    <row r="3" spans="2:15" x14ac:dyDescent="0.25">
      <c r="N3" s="5">
        <f>SUM(I:I)</f>
        <v>0.55000000000000004</v>
      </c>
      <c r="O3" s="37" t="s">
        <v>35</v>
      </c>
    </row>
    <row r="4" spans="2:15" x14ac:dyDescent="0.25">
      <c r="B4" s="19" t="s">
        <v>23</v>
      </c>
    </row>
    <row r="5" spans="2:15" x14ac:dyDescent="0.25">
      <c r="B5" s="19"/>
    </row>
    <row r="6" spans="2:15" x14ac:dyDescent="0.25">
      <c r="C6" s="19" t="s">
        <v>0</v>
      </c>
    </row>
    <row r="7" spans="2:15" ht="78.75" x14ac:dyDescent="0.25">
      <c r="D7" s="4" t="s">
        <v>1</v>
      </c>
      <c r="E7" s="17" t="s">
        <v>9</v>
      </c>
      <c r="F7" s="17" t="s">
        <v>11</v>
      </c>
      <c r="G7" s="17" t="s">
        <v>10</v>
      </c>
      <c r="H7" s="18" t="s">
        <v>13</v>
      </c>
      <c r="I7" s="17" t="s">
        <v>12</v>
      </c>
      <c r="J7" s="26" t="str">
        <f>CONCATENATE("Výsledek evaluace
(body 0-",I19*100,")")</f>
        <v>Výsledek evaluace
(body 0-30)</v>
      </c>
    </row>
    <row r="8" spans="2:15" x14ac:dyDescent="0.25">
      <c r="D8" s="2" t="s">
        <v>2</v>
      </c>
      <c r="E8" s="49">
        <v>1000</v>
      </c>
      <c r="F8" s="49">
        <v>2000</v>
      </c>
      <c r="G8" s="50">
        <v>1000</v>
      </c>
      <c r="H8" s="8"/>
      <c r="I8" s="10"/>
      <c r="J8" s="8"/>
    </row>
    <row r="9" spans="2:15" x14ac:dyDescent="0.25">
      <c r="D9" s="2" t="s">
        <v>4</v>
      </c>
      <c r="E9" s="49">
        <v>1000</v>
      </c>
      <c r="F9" s="49">
        <v>2000</v>
      </c>
      <c r="G9" s="50">
        <v>1000</v>
      </c>
      <c r="H9" s="8"/>
      <c r="I9" s="10"/>
      <c r="J9" s="8"/>
    </row>
    <row r="10" spans="2:15" x14ac:dyDescent="0.25">
      <c r="D10" s="2" t="s">
        <v>3</v>
      </c>
      <c r="E10" s="49">
        <v>1000</v>
      </c>
      <c r="F10" s="49">
        <v>2000</v>
      </c>
      <c r="G10" s="50">
        <v>1000</v>
      </c>
      <c r="H10" s="8"/>
      <c r="I10" s="9"/>
      <c r="J10" s="8"/>
    </row>
    <row r="11" spans="2:15" x14ac:dyDescent="0.25">
      <c r="D11" s="48" t="s">
        <v>59</v>
      </c>
      <c r="E11" s="49">
        <v>1000</v>
      </c>
      <c r="F11" s="49">
        <v>2000</v>
      </c>
      <c r="G11" s="50">
        <v>1000</v>
      </c>
      <c r="H11" s="8"/>
      <c r="I11" s="9"/>
      <c r="J11" s="8"/>
    </row>
    <row r="12" spans="2:15" x14ac:dyDescent="0.25">
      <c r="D12" s="2" t="s">
        <v>5</v>
      </c>
      <c r="E12" s="49">
        <v>500</v>
      </c>
      <c r="F12" s="49">
        <v>1000</v>
      </c>
      <c r="G12" s="50">
        <v>500</v>
      </c>
      <c r="H12" s="8"/>
      <c r="I12" s="9"/>
      <c r="J12" s="8"/>
    </row>
    <row r="13" spans="2:15" x14ac:dyDescent="0.25">
      <c r="D13" s="2" t="s">
        <v>6</v>
      </c>
      <c r="E13" s="49">
        <v>200</v>
      </c>
      <c r="F13" s="49">
        <v>400</v>
      </c>
      <c r="G13" s="50">
        <v>200</v>
      </c>
      <c r="H13" s="8"/>
      <c r="I13" s="9"/>
      <c r="J13" s="8"/>
    </row>
    <row r="14" spans="2:15" x14ac:dyDescent="0.25">
      <c r="D14" s="2" t="s">
        <v>7</v>
      </c>
      <c r="E14" s="49">
        <v>200</v>
      </c>
      <c r="F14" s="49">
        <v>400</v>
      </c>
      <c r="G14" s="50">
        <v>200</v>
      </c>
      <c r="H14" s="8"/>
      <c r="I14" s="9"/>
      <c r="J14" s="8"/>
    </row>
    <row r="15" spans="2:15" x14ac:dyDescent="0.25">
      <c r="D15" s="2" t="s">
        <v>8</v>
      </c>
      <c r="E15" s="49">
        <v>200</v>
      </c>
      <c r="F15" s="49">
        <v>400</v>
      </c>
      <c r="G15" s="50">
        <v>200</v>
      </c>
      <c r="H15" s="8"/>
      <c r="I15" s="9"/>
      <c r="J15" s="8"/>
    </row>
    <row r="16" spans="2:15" x14ac:dyDescent="0.25">
      <c r="D16" s="48" t="s">
        <v>60</v>
      </c>
      <c r="E16" s="49">
        <v>200</v>
      </c>
      <c r="F16" s="49">
        <v>400</v>
      </c>
      <c r="G16" s="50">
        <v>200</v>
      </c>
      <c r="H16" s="8"/>
      <c r="I16" s="9"/>
      <c r="J16" s="8"/>
    </row>
    <row r="17" spans="3:10" x14ac:dyDescent="0.25">
      <c r="D17" s="48" t="s">
        <v>61</v>
      </c>
      <c r="E17" s="49">
        <v>200</v>
      </c>
      <c r="F17" s="49">
        <v>400</v>
      </c>
      <c r="G17" s="50">
        <v>200</v>
      </c>
      <c r="H17" s="8"/>
      <c r="I17" s="9"/>
      <c r="J17" s="8"/>
    </row>
    <row r="18" spans="3:10" x14ac:dyDescent="0.25">
      <c r="D18" s="48" t="s">
        <v>62</v>
      </c>
      <c r="E18" s="49">
        <v>200</v>
      </c>
      <c r="F18" s="49">
        <v>400</v>
      </c>
      <c r="G18" s="50">
        <v>200</v>
      </c>
      <c r="H18" s="8"/>
      <c r="I18" s="9"/>
      <c r="J18" s="8"/>
    </row>
    <row r="19" spans="3:10" x14ac:dyDescent="0.25">
      <c r="D19" s="4" t="s">
        <v>25</v>
      </c>
      <c r="E19" s="33">
        <f>SUM(E8:E18)/11</f>
        <v>518.18181818181813</v>
      </c>
      <c r="F19" s="33">
        <f>SUM(F8:F18)/11</f>
        <v>1036.3636363636363</v>
      </c>
      <c r="G19" s="33">
        <f>SUM(G8:G18)/11</f>
        <v>518.18181818181813</v>
      </c>
      <c r="H19" s="6">
        <f>(G19-E19)/(F19-E19)*100</f>
        <v>0</v>
      </c>
      <c r="I19" s="3">
        <v>0.3</v>
      </c>
      <c r="J19" s="6">
        <f>H19*I19</f>
        <v>0</v>
      </c>
    </row>
    <row r="21" spans="3:10" x14ac:dyDescent="0.25">
      <c r="C21" s="19" t="s">
        <v>14</v>
      </c>
    </row>
    <row r="22" spans="3:10" ht="56.25" x14ac:dyDescent="0.25">
      <c r="D22" s="4" t="s">
        <v>1</v>
      </c>
      <c r="E22" s="17" t="s">
        <v>15</v>
      </c>
      <c r="F22" s="17" t="s">
        <v>16</v>
      </c>
      <c r="G22" s="38" t="s">
        <v>37</v>
      </c>
      <c r="H22" s="18" t="s">
        <v>13</v>
      </c>
      <c r="I22" s="17" t="s">
        <v>12</v>
      </c>
      <c r="J22" s="26" t="str">
        <f>CONCATENATE("Výsledek evaluace
(body 0-",I34*100,")")</f>
        <v>Výsledek evaluace
(body 0-5)</v>
      </c>
    </row>
    <row r="23" spans="3:10" x14ac:dyDescent="0.25">
      <c r="D23" s="2" t="s">
        <v>2</v>
      </c>
      <c r="E23" s="11">
        <v>99.4</v>
      </c>
      <c r="F23" s="11">
        <v>100</v>
      </c>
      <c r="G23" s="12">
        <v>99.4</v>
      </c>
      <c r="H23" s="8"/>
      <c r="I23" s="10"/>
      <c r="J23" s="8"/>
    </row>
    <row r="24" spans="3:10" x14ac:dyDescent="0.25">
      <c r="D24" s="2" t="s">
        <v>4</v>
      </c>
      <c r="E24" s="11">
        <v>99.4</v>
      </c>
      <c r="F24" s="11">
        <v>100</v>
      </c>
      <c r="G24" s="12">
        <v>99.4</v>
      </c>
      <c r="H24" s="8"/>
      <c r="I24" s="9"/>
      <c r="J24" s="8"/>
    </row>
    <row r="25" spans="3:10" x14ac:dyDescent="0.25">
      <c r="D25" s="2" t="s">
        <v>3</v>
      </c>
      <c r="E25" s="11">
        <v>99.4</v>
      </c>
      <c r="F25" s="11">
        <v>100</v>
      </c>
      <c r="G25" s="12">
        <v>99.4</v>
      </c>
      <c r="H25" s="8"/>
      <c r="I25" s="9"/>
      <c r="J25" s="8"/>
    </row>
    <row r="26" spans="3:10" x14ac:dyDescent="0.25">
      <c r="D26" s="48" t="s">
        <v>59</v>
      </c>
      <c r="E26" s="11">
        <v>99.4</v>
      </c>
      <c r="F26" s="11">
        <v>100</v>
      </c>
      <c r="G26" s="12">
        <v>99.4</v>
      </c>
      <c r="H26" s="8"/>
      <c r="I26" s="9"/>
      <c r="J26" s="8"/>
    </row>
    <row r="27" spans="3:10" x14ac:dyDescent="0.25">
      <c r="D27" s="2" t="s">
        <v>5</v>
      </c>
      <c r="E27" s="11">
        <v>99.4</v>
      </c>
      <c r="F27" s="11">
        <v>100</v>
      </c>
      <c r="G27" s="12">
        <v>99.4</v>
      </c>
      <c r="H27" s="8"/>
      <c r="I27" s="9"/>
      <c r="J27" s="8"/>
    </row>
    <row r="28" spans="3:10" x14ac:dyDescent="0.25">
      <c r="D28" s="2" t="s">
        <v>6</v>
      </c>
      <c r="E28" s="11">
        <v>99.4</v>
      </c>
      <c r="F28" s="11">
        <v>100</v>
      </c>
      <c r="G28" s="12">
        <v>99.4</v>
      </c>
      <c r="H28" s="8"/>
      <c r="I28" s="9"/>
      <c r="J28" s="8"/>
    </row>
    <row r="29" spans="3:10" x14ac:dyDescent="0.25">
      <c r="D29" s="2" t="s">
        <v>7</v>
      </c>
      <c r="E29" s="11">
        <v>99.4</v>
      </c>
      <c r="F29" s="11">
        <v>100</v>
      </c>
      <c r="G29" s="12">
        <v>99.4</v>
      </c>
      <c r="H29" s="8"/>
      <c r="I29" s="9"/>
      <c r="J29" s="8"/>
    </row>
    <row r="30" spans="3:10" x14ac:dyDescent="0.25">
      <c r="D30" s="2" t="s">
        <v>8</v>
      </c>
      <c r="E30" s="11">
        <v>99.4</v>
      </c>
      <c r="F30" s="11">
        <v>100</v>
      </c>
      <c r="G30" s="12">
        <v>99.4</v>
      </c>
      <c r="H30" s="8"/>
      <c r="I30" s="9"/>
      <c r="J30" s="8"/>
    </row>
    <row r="31" spans="3:10" x14ac:dyDescent="0.25">
      <c r="D31" s="48" t="s">
        <v>60</v>
      </c>
      <c r="E31" s="11">
        <v>99.4</v>
      </c>
      <c r="F31" s="11">
        <v>100</v>
      </c>
      <c r="G31" s="12">
        <v>99.4</v>
      </c>
      <c r="H31" s="8"/>
      <c r="I31" s="9"/>
      <c r="J31" s="8"/>
    </row>
    <row r="32" spans="3:10" x14ac:dyDescent="0.25">
      <c r="D32" s="48" t="s">
        <v>61</v>
      </c>
      <c r="E32" s="11">
        <v>99.4</v>
      </c>
      <c r="F32" s="11">
        <v>100</v>
      </c>
      <c r="G32" s="12">
        <v>99.4</v>
      </c>
      <c r="H32" s="8"/>
      <c r="I32" s="9"/>
      <c r="J32" s="8"/>
    </row>
    <row r="33" spans="3:14" x14ac:dyDescent="0.25">
      <c r="D33" s="48" t="s">
        <v>62</v>
      </c>
      <c r="E33" s="11">
        <v>99.4</v>
      </c>
      <c r="F33" s="11">
        <v>100</v>
      </c>
      <c r="G33" s="12">
        <v>99.4</v>
      </c>
      <c r="H33" s="8"/>
      <c r="I33" s="9"/>
      <c r="J33" s="8"/>
    </row>
    <row r="34" spans="3:14" x14ac:dyDescent="0.25">
      <c r="D34" s="28" t="s">
        <v>27</v>
      </c>
      <c r="E34" s="33">
        <f>SUM(E23:E33)/11</f>
        <v>99.399999999999991</v>
      </c>
      <c r="F34" s="33">
        <f>SUM(F23:F33)/11</f>
        <v>100</v>
      </c>
      <c r="G34" s="33">
        <f>SUM(G23:G33)/11</f>
        <v>99.399999999999991</v>
      </c>
      <c r="H34" s="6">
        <f>(G34-E34)/(F34-E34)*100</f>
        <v>0</v>
      </c>
      <c r="I34" s="3">
        <v>0.05</v>
      </c>
      <c r="J34" s="6">
        <f>H34*I34</f>
        <v>0</v>
      </c>
    </row>
    <row r="35" spans="3:14" x14ac:dyDescent="0.25">
      <c r="D35" s="13" t="s">
        <v>22</v>
      </c>
    </row>
    <row r="37" spans="3:14" x14ac:dyDescent="0.25">
      <c r="C37" s="19" t="s">
        <v>63</v>
      </c>
    </row>
    <row r="38" spans="3:14" ht="56.25" x14ac:dyDescent="0.25">
      <c r="D38" s="4" t="s">
        <v>18</v>
      </c>
      <c r="E38" s="29" t="s">
        <v>30</v>
      </c>
      <c r="F38" s="29" t="s">
        <v>31</v>
      </c>
      <c r="G38" s="29" t="s">
        <v>32</v>
      </c>
      <c r="H38" s="18" t="s">
        <v>13</v>
      </c>
      <c r="I38" s="17" t="s">
        <v>12</v>
      </c>
      <c r="J38" s="26" t="str">
        <f>CONCATENATE("Výsledek evaluace
(body 0-",I46*100,")")</f>
        <v>Výsledek evaluace
(body 0-5)</v>
      </c>
    </row>
    <row r="39" spans="3:14" ht="33.75" x14ac:dyDescent="0.25">
      <c r="D39" s="25" t="s">
        <v>38</v>
      </c>
      <c r="E39" s="11">
        <v>0</v>
      </c>
      <c r="F39" s="11">
        <v>10</v>
      </c>
      <c r="G39" s="12">
        <v>0</v>
      </c>
      <c r="H39" s="8"/>
      <c r="I39" s="10"/>
      <c r="J39" s="8"/>
      <c r="M39" s="34"/>
    </row>
    <row r="40" spans="3:14" ht="56.25" x14ac:dyDescent="0.25">
      <c r="D40" s="25" t="s">
        <v>39</v>
      </c>
      <c r="E40" s="11">
        <v>0</v>
      </c>
      <c r="F40" s="11">
        <v>10</v>
      </c>
      <c r="G40" s="12">
        <v>0</v>
      </c>
      <c r="H40" s="8"/>
      <c r="I40" s="9"/>
      <c r="J40" s="8"/>
      <c r="M40" s="34"/>
      <c r="N40" s="34"/>
    </row>
    <row r="41" spans="3:14" ht="90" x14ac:dyDescent="0.25">
      <c r="D41" s="39" t="s">
        <v>44</v>
      </c>
      <c r="E41" s="11">
        <v>0</v>
      </c>
      <c r="F41" s="11">
        <v>10</v>
      </c>
      <c r="G41" s="12">
        <v>0</v>
      </c>
      <c r="H41" s="8"/>
      <c r="I41" s="9"/>
      <c r="J41" s="8"/>
    </row>
    <row r="42" spans="3:14" ht="45" x14ac:dyDescent="0.25">
      <c r="D42" s="25" t="s">
        <v>40</v>
      </c>
      <c r="E42" s="11">
        <v>0</v>
      </c>
      <c r="F42" s="11">
        <v>10</v>
      </c>
      <c r="G42" s="12">
        <v>0</v>
      </c>
      <c r="H42" s="8"/>
      <c r="I42" s="9"/>
      <c r="J42" s="8"/>
    </row>
    <row r="43" spans="3:14" ht="67.5" x14ac:dyDescent="0.25">
      <c r="D43" s="25" t="s">
        <v>41</v>
      </c>
      <c r="E43" s="11">
        <v>0</v>
      </c>
      <c r="F43" s="11">
        <v>10</v>
      </c>
      <c r="G43" s="12">
        <v>0</v>
      </c>
      <c r="H43" s="8"/>
      <c r="I43" s="9"/>
      <c r="J43" s="8"/>
    </row>
    <row r="44" spans="3:14" ht="78.75" x14ac:dyDescent="0.25">
      <c r="D44" s="25" t="s">
        <v>42</v>
      </c>
      <c r="E44" s="11">
        <v>0</v>
      </c>
      <c r="F44" s="11">
        <v>10</v>
      </c>
      <c r="G44" s="12">
        <v>0</v>
      </c>
      <c r="H44" s="8"/>
      <c r="I44" s="9"/>
      <c r="J44" s="8"/>
    </row>
    <row r="45" spans="3:14" ht="45" x14ac:dyDescent="0.25">
      <c r="D45" s="25" t="s">
        <v>43</v>
      </c>
      <c r="E45" s="11">
        <v>0</v>
      </c>
      <c r="F45" s="11">
        <v>10</v>
      </c>
      <c r="G45" s="12">
        <v>0</v>
      </c>
      <c r="H45" s="8"/>
      <c r="I45" s="9"/>
      <c r="J45" s="8"/>
    </row>
    <row r="46" spans="3:14" ht="22.5" x14ac:dyDescent="0.25">
      <c r="D46" s="40" t="s">
        <v>45</v>
      </c>
      <c r="E46" s="32">
        <f>SUM(E39:E45)</f>
        <v>0</v>
      </c>
      <c r="F46" s="32">
        <f>SUM(F39:F45)</f>
        <v>70</v>
      </c>
      <c r="G46" s="32">
        <f>SUM(G39:G45)</f>
        <v>0</v>
      </c>
      <c r="H46" s="6">
        <f>(G46-E46)/(F46-E46)*100</f>
        <v>0</v>
      </c>
      <c r="I46" s="3">
        <v>0.05</v>
      </c>
      <c r="J46" s="6">
        <f>H46*I46</f>
        <v>0</v>
      </c>
    </row>
    <row r="47" spans="3:14" x14ac:dyDescent="0.25">
      <c r="D47" s="13" t="s">
        <v>21</v>
      </c>
      <c r="E47" s="13" t="s">
        <v>26</v>
      </c>
      <c r="F47" s="13"/>
      <c r="G47" s="13"/>
      <c r="H47" s="14"/>
      <c r="I47" s="15"/>
      <c r="J47" s="14"/>
    </row>
    <row r="48" spans="3:14" ht="35.25" customHeight="1" x14ac:dyDescent="0.25">
      <c r="D48" s="13"/>
      <c r="E48" s="52" t="s">
        <v>54</v>
      </c>
      <c r="F48" s="52"/>
      <c r="G48" s="52"/>
      <c r="H48" s="52"/>
      <c r="I48" s="52"/>
      <c r="J48" s="52"/>
    </row>
    <row r="49" spans="3:10" ht="24" customHeight="1" x14ac:dyDescent="0.25">
      <c r="D49" s="13"/>
      <c r="E49" s="52" t="s">
        <v>46</v>
      </c>
      <c r="F49" s="52"/>
      <c r="G49" s="52"/>
      <c r="H49" s="52"/>
      <c r="I49" s="52"/>
      <c r="J49" s="52"/>
    </row>
    <row r="50" spans="3:10" ht="24" customHeight="1" x14ac:dyDescent="0.25">
      <c r="D50" s="13"/>
      <c r="E50" s="52" t="s">
        <v>29</v>
      </c>
      <c r="F50" s="52"/>
      <c r="G50" s="52"/>
      <c r="H50" s="52"/>
      <c r="I50" s="52"/>
      <c r="J50" s="52"/>
    </row>
    <row r="51" spans="3:10" x14ac:dyDescent="0.25">
      <c r="D51" s="20"/>
      <c r="E51" s="21"/>
      <c r="F51" s="22"/>
      <c r="G51" s="23"/>
      <c r="H51" s="23"/>
      <c r="I51" s="24"/>
      <c r="J51" s="23"/>
    </row>
    <row r="52" spans="3:10" x14ac:dyDescent="0.25">
      <c r="C52" s="51" t="s">
        <v>17</v>
      </c>
      <c r="D52" s="20"/>
      <c r="E52" s="21"/>
      <c r="F52" s="22"/>
      <c r="G52" s="23"/>
      <c r="H52" s="23"/>
      <c r="I52" s="24"/>
      <c r="J52" s="23"/>
    </row>
    <row r="53" spans="3:10" x14ac:dyDescent="0.25">
      <c r="D53" s="45" t="s">
        <v>53</v>
      </c>
    </row>
    <row r="54" spans="3:10" ht="56.25" x14ac:dyDescent="0.25">
      <c r="C54" s="27"/>
      <c r="D54" s="28" t="s">
        <v>1</v>
      </c>
      <c r="E54" s="29" t="s">
        <v>28</v>
      </c>
      <c r="F54" s="29" t="s">
        <v>19</v>
      </c>
      <c r="G54" s="29" t="s">
        <v>20</v>
      </c>
      <c r="H54" s="26" t="s">
        <v>13</v>
      </c>
      <c r="I54" s="29" t="s">
        <v>12</v>
      </c>
      <c r="J54" s="26" t="str">
        <f>CONCATENATE("Výsledek evaluace
(body 0-",I66*100,")")</f>
        <v>Výsledek evaluace
(body 0-10)</v>
      </c>
    </row>
    <row r="55" spans="3:10" x14ac:dyDescent="0.25">
      <c r="C55" s="27"/>
      <c r="D55" s="2" t="s">
        <v>2</v>
      </c>
      <c r="E55" s="11">
        <v>5</v>
      </c>
      <c r="F55" s="11">
        <v>1</v>
      </c>
      <c r="G55" s="30">
        <v>5</v>
      </c>
      <c r="H55" s="8"/>
      <c r="I55" s="10"/>
      <c r="J55" s="8"/>
    </row>
    <row r="56" spans="3:10" x14ac:dyDescent="0.25">
      <c r="C56" s="27"/>
      <c r="D56" s="2" t="s">
        <v>4</v>
      </c>
      <c r="E56" s="11">
        <v>5</v>
      </c>
      <c r="F56" s="11">
        <v>1</v>
      </c>
      <c r="G56" s="30">
        <v>5</v>
      </c>
      <c r="H56" s="8"/>
      <c r="I56" s="9"/>
      <c r="J56" s="8"/>
    </row>
    <row r="57" spans="3:10" x14ac:dyDescent="0.25">
      <c r="C57" s="27"/>
      <c r="D57" s="2" t="s">
        <v>3</v>
      </c>
      <c r="E57" s="11">
        <v>5</v>
      </c>
      <c r="F57" s="11">
        <v>1</v>
      </c>
      <c r="G57" s="30">
        <v>5</v>
      </c>
      <c r="H57" s="8"/>
      <c r="I57" s="9"/>
      <c r="J57" s="8"/>
    </row>
    <row r="58" spans="3:10" x14ac:dyDescent="0.25">
      <c r="C58" s="27"/>
      <c r="D58" s="48" t="s">
        <v>59</v>
      </c>
      <c r="E58" s="11">
        <v>5</v>
      </c>
      <c r="F58" s="11">
        <v>1</v>
      </c>
      <c r="G58" s="30">
        <v>5</v>
      </c>
      <c r="H58" s="8"/>
      <c r="I58" s="9"/>
      <c r="J58" s="8"/>
    </row>
    <row r="59" spans="3:10" x14ac:dyDescent="0.25">
      <c r="C59" s="27"/>
      <c r="D59" s="2" t="s">
        <v>5</v>
      </c>
      <c r="E59" s="11">
        <v>5</v>
      </c>
      <c r="F59" s="11">
        <v>1</v>
      </c>
      <c r="G59" s="30">
        <v>5</v>
      </c>
      <c r="H59" s="8"/>
      <c r="I59" s="9"/>
      <c r="J59" s="8"/>
    </row>
    <row r="60" spans="3:10" x14ac:dyDescent="0.25">
      <c r="C60" s="27"/>
      <c r="D60" s="2" t="s">
        <v>6</v>
      </c>
      <c r="E60" s="11">
        <v>5</v>
      </c>
      <c r="F60" s="11">
        <v>1</v>
      </c>
      <c r="G60" s="30">
        <v>5</v>
      </c>
      <c r="H60" s="8"/>
      <c r="I60" s="9"/>
      <c r="J60" s="8"/>
    </row>
    <row r="61" spans="3:10" x14ac:dyDescent="0.25">
      <c r="C61" s="27"/>
      <c r="D61" s="2" t="s">
        <v>7</v>
      </c>
      <c r="E61" s="11">
        <v>5</v>
      </c>
      <c r="F61" s="11">
        <v>1</v>
      </c>
      <c r="G61" s="30">
        <v>5</v>
      </c>
      <c r="H61" s="8"/>
      <c r="I61" s="9"/>
      <c r="J61" s="8"/>
    </row>
    <row r="62" spans="3:10" x14ac:dyDescent="0.25">
      <c r="C62" s="27"/>
      <c r="D62" s="2" t="s">
        <v>8</v>
      </c>
      <c r="E62" s="11">
        <v>5</v>
      </c>
      <c r="F62" s="11">
        <v>1</v>
      </c>
      <c r="G62" s="30">
        <v>5</v>
      </c>
      <c r="H62" s="8"/>
      <c r="I62" s="9"/>
      <c r="J62" s="8"/>
    </row>
    <row r="63" spans="3:10" x14ac:dyDescent="0.25">
      <c r="C63" s="27"/>
      <c r="D63" s="48" t="s">
        <v>60</v>
      </c>
      <c r="E63" s="11">
        <v>5</v>
      </c>
      <c r="F63" s="11">
        <v>1</v>
      </c>
      <c r="G63" s="30">
        <v>5</v>
      </c>
      <c r="H63" s="8"/>
      <c r="I63" s="9"/>
      <c r="J63" s="8"/>
    </row>
    <row r="64" spans="3:10" x14ac:dyDescent="0.25">
      <c r="C64" s="27"/>
      <c r="D64" s="48" t="s">
        <v>61</v>
      </c>
      <c r="E64" s="11">
        <v>5</v>
      </c>
      <c r="F64" s="11">
        <v>1</v>
      </c>
      <c r="G64" s="30">
        <v>5</v>
      </c>
      <c r="H64" s="8"/>
      <c r="I64" s="9"/>
      <c r="J64" s="8"/>
    </row>
    <row r="65" spans="3:10" x14ac:dyDescent="0.25">
      <c r="C65" s="27"/>
      <c r="D65" s="48" t="s">
        <v>62</v>
      </c>
      <c r="E65" s="11">
        <v>5</v>
      </c>
      <c r="F65" s="11">
        <v>1</v>
      </c>
      <c r="G65" s="30">
        <v>5</v>
      </c>
      <c r="H65" s="8"/>
      <c r="I65" s="9"/>
      <c r="J65" s="8"/>
    </row>
    <row r="66" spans="3:10" x14ac:dyDescent="0.25">
      <c r="C66" s="27"/>
      <c r="D66" s="31" t="s">
        <v>33</v>
      </c>
      <c r="E66" s="32">
        <f>SUM(E55:E65)/11</f>
        <v>5</v>
      </c>
      <c r="F66" s="32">
        <f>SUM(F55:F65)/11</f>
        <v>1</v>
      </c>
      <c r="G66" s="32">
        <f>SUM(G55:G65)/11</f>
        <v>5</v>
      </c>
      <c r="H66" s="6">
        <f>(G66-E66)/(F66-E66)*100</f>
        <v>0</v>
      </c>
      <c r="I66" s="3">
        <v>0.1</v>
      </c>
      <c r="J66" s="6">
        <f>H66*I66</f>
        <v>0</v>
      </c>
    </row>
    <row r="67" spans="3:10" ht="24" customHeight="1" x14ac:dyDescent="0.25">
      <c r="C67" s="27"/>
      <c r="D67" s="54" t="s">
        <v>49</v>
      </c>
      <c r="E67" s="54"/>
      <c r="F67" s="54"/>
      <c r="G67" s="54"/>
      <c r="H67" s="54"/>
      <c r="I67" s="54"/>
      <c r="J67" s="54"/>
    </row>
    <row r="68" spans="3:10" s="42" customFormat="1" x14ac:dyDescent="0.25">
      <c r="H68" s="43"/>
      <c r="I68" s="44"/>
      <c r="J68" s="43"/>
    </row>
    <row r="69" spans="3:10" ht="56.25" x14ac:dyDescent="0.25">
      <c r="D69" s="41" t="s">
        <v>47</v>
      </c>
      <c r="E69" s="29" t="s">
        <v>30</v>
      </c>
      <c r="F69" s="29" t="s">
        <v>31</v>
      </c>
      <c r="G69" s="29" t="s">
        <v>32</v>
      </c>
      <c r="H69" s="18" t="s">
        <v>13</v>
      </c>
      <c r="I69" s="17" t="s">
        <v>12</v>
      </c>
      <c r="J69" s="26" t="str">
        <f>CONCATENATE("Výsledek evaluace
(body 0-",I73*100,")")</f>
        <v>Výsledek evaluace
(body 0-5)</v>
      </c>
    </row>
    <row r="70" spans="3:10" ht="157.5" x14ac:dyDescent="0.25">
      <c r="D70" s="46" t="s">
        <v>50</v>
      </c>
      <c r="E70" s="11">
        <v>0</v>
      </c>
      <c r="F70" s="11">
        <v>10</v>
      </c>
      <c r="G70" s="12">
        <v>0</v>
      </c>
      <c r="H70" s="8"/>
      <c r="I70" s="10"/>
      <c r="J70" s="8"/>
    </row>
    <row r="71" spans="3:10" ht="157.5" x14ac:dyDescent="0.25">
      <c r="D71" s="46" t="s">
        <v>51</v>
      </c>
      <c r="E71" s="11">
        <v>0</v>
      </c>
      <c r="F71" s="11">
        <v>10</v>
      </c>
      <c r="G71" s="12">
        <v>0</v>
      </c>
      <c r="H71" s="8"/>
      <c r="I71" s="10"/>
      <c r="J71" s="8"/>
    </row>
    <row r="72" spans="3:10" ht="135" x14ac:dyDescent="0.25">
      <c r="D72" s="46" t="s">
        <v>52</v>
      </c>
      <c r="E72" s="11">
        <v>0</v>
      </c>
      <c r="F72" s="11">
        <v>10</v>
      </c>
      <c r="G72" s="12">
        <v>0</v>
      </c>
      <c r="H72" s="8"/>
      <c r="I72" s="10"/>
      <c r="J72" s="8"/>
    </row>
    <row r="73" spans="3:10" ht="22.5" x14ac:dyDescent="0.25">
      <c r="D73" s="47" t="s">
        <v>58</v>
      </c>
      <c r="E73" s="32">
        <f>SUM(E70:E72)</f>
        <v>0</v>
      </c>
      <c r="F73" s="32">
        <f>SUM(F70:F72)</f>
        <v>30</v>
      </c>
      <c r="G73" s="32">
        <f>SUM(G70:G72)</f>
        <v>0</v>
      </c>
      <c r="H73" s="6">
        <f>(G73-E73)/(F73-E73)*100</f>
        <v>0</v>
      </c>
      <c r="I73" s="3">
        <v>0.05</v>
      </c>
      <c r="J73" s="6">
        <f>H73*I73</f>
        <v>0</v>
      </c>
    </row>
    <row r="74" spans="3:10" x14ac:dyDescent="0.25">
      <c r="D74" s="13" t="s">
        <v>21</v>
      </c>
      <c r="E74" s="13" t="s">
        <v>48</v>
      </c>
      <c r="F74" s="13"/>
      <c r="G74" s="13"/>
      <c r="H74" s="14"/>
      <c r="I74" s="15"/>
      <c r="J74" s="14"/>
    </row>
    <row r="75" spans="3:10" ht="27.75" customHeight="1" x14ac:dyDescent="0.25">
      <c r="D75" s="13"/>
      <c r="E75" s="52" t="s">
        <v>55</v>
      </c>
      <c r="F75" s="52"/>
      <c r="G75" s="52"/>
      <c r="H75" s="52"/>
      <c r="I75" s="52"/>
      <c r="J75" s="52"/>
    </row>
    <row r="76" spans="3:10" ht="24" customHeight="1" x14ac:dyDescent="0.25">
      <c r="D76" s="13"/>
      <c r="E76" s="52" t="s">
        <v>56</v>
      </c>
      <c r="F76" s="52"/>
      <c r="G76" s="52"/>
      <c r="H76" s="52"/>
      <c r="I76" s="52"/>
      <c r="J76" s="52"/>
    </row>
    <row r="77" spans="3:10" ht="23.25" customHeight="1" x14ac:dyDescent="0.25">
      <c r="D77" s="13"/>
      <c r="E77" s="52" t="s">
        <v>57</v>
      </c>
      <c r="F77" s="52"/>
      <c r="G77" s="52"/>
      <c r="H77" s="52"/>
      <c r="I77" s="52"/>
      <c r="J77" s="52"/>
    </row>
    <row r="78" spans="3:10" ht="60.75" customHeight="1" x14ac:dyDescent="0.25"/>
    <row r="79" spans="3:10" ht="21.75" customHeight="1" x14ac:dyDescent="0.25">
      <c r="C79" s="53" t="s">
        <v>24</v>
      </c>
      <c r="D79" s="53"/>
      <c r="E79" s="53"/>
      <c r="F79" s="53"/>
      <c r="G79" s="53"/>
      <c r="I79" s="36" t="s">
        <v>36</v>
      </c>
      <c r="J79" s="16">
        <f>SUM(J4:J77)</f>
        <v>0</v>
      </c>
    </row>
    <row r="105" ht="11.25" customHeight="1" x14ac:dyDescent="0.25"/>
    <row r="106" ht="11.25" customHeight="1" x14ac:dyDescent="0.25"/>
    <row r="113" ht="11.25" customHeight="1" x14ac:dyDescent="0.25"/>
    <row r="114" ht="11.25" customHeight="1" x14ac:dyDescent="0.25"/>
    <row r="121" ht="11.25" customHeight="1" x14ac:dyDescent="0.25"/>
    <row r="122" ht="11.25" customHeight="1" x14ac:dyDescent="0.25"/>
  </sheetData>
  <mergeCells count="8">
    <mergeCell ref="E48:J48"/>
    <mergeCell ref="C79:G79"/>
    <mergeCell ref="E49:J49"/>
    <mergeCell ref="E76:J76"/>
    <mergeCell ref="E77:J77"/>
    <mergeCell ref="E50:J50"/>
    <mergeCell ref="D67:J67"/>
    <mergeCell ref="E75:J75"/>
  </mergeCells>
  <pageMargins left="0.39370078740157483" right="0.39370078740157483" top="0.39370078740157483" bottom="0.39370078740157483" header="0.31496062992125984" footer="0.31496062992125984"/>
  <pageSetup paperSize="9" fitToHeight="0" orientation="landscape" r:id="rId1"/>
  <headerFooter>
    <oddFooter>&amp;C&amp;10Stránka  &amp;P / &amp;N</oddFooter>
  </headerFooter>
  <rowBreaks count="2" manualBreakCount="2">
    <brk id="36" min="1" max="10" man="1"/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Kvalita</vt:lpstr>
      <vt:lpstr>Kvalita!Oblast_tisku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2020-05-17T15:57:21Z</dcterms:created>
  <dcterms:modified xsi:type="dcterms:W3CDTF">2020-09-14T10:40:40Z</dcterms:modified>
</cp:coreProperties>
</file>